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EF6CFEF7-2E8E-4361-84DC-0C08D98A141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MED" sheetId="13" r:id="rId1"/>
    <sheet name="MEC" sheetId="15" r:id="rId2"/>
    <sheet name="Medição" sheetId="10" state="hidden" r:id="rId3"/>
    <sheet name="RESUMO" sheetId="2" state="hidden" r:id="rId4"/>
    <sheet name="COMPOSICOES" sheetId="3" state="hidden" r:id="rId5"/>
    <sheet name="COMPOSICOES PROPRIAS" sheetId="4" state="hidden" r:id="rId6"/>
    <sheet name="COMPOSICOES AUXILIARES" sheetId="5" state="hidden" r:id="rId7"/>
    <sheet name="CRONOGRAMA" sheetId="6" state="hidden" r:id="rId8"/>
    <sheet name="BDI" sheetId="7" state="hidden" r:id="rId9"/>
    <sheet name="ENCARGOS SOCIAIS" sheetId="8" state="hidden" r:id="rId10"/>
  </sheets>
  <definedNames>
    <definedName name="_xlnm.Print_Area" localSheetId="0">MED!$A$1:$R$264</definedName>
    <definedName name="hoje">TODAY()</definedName>
    <definedName name="JR_PAGE_ANCHOR_0_1">#REF!</definedName>
    <definedName name="JR_PAGE_ANCHOR_1_1">RESUMO!$A$1</definedName>
    <definedName name="JR_PAGE_ANCHOR_2_1">COMPOSICOES!$A$1</definedName>
    <definedName name="JR_PAGE_ANCHOR_3_1">'COMPOSICOES PROPRIAS'!$A$1</definedName>
    <definedName name="JR_PAGE_ANCHOR_4_1">'COMPOSICOES AUXILIARES'!$A$1</definedName>
    <definedName name="JR_PAGE_ANCHOR_5_1">CRONOGRAMA!$A$1</definedName>
    <definedName name="JR_PAGE_ANCHOR_6_1">BDI!$A$1</definedName>
    <definedName name="JR_PAGE_ANCHOR_7_1">'ENCARGOS SOCIAIS'!$A$1</definedName>
    <definedName name="_xlnm.Print_Titles" localSheetId="0">MED!$2:$10</definedName>
    <definedName name="_xlnm.Print_Titles" localSheetId="2">Medição!$2:$8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6" i="15" l="1"/>
  <c r="L138" i="15"/>
  <c r="L140" i="15"/>
  <c r="L142" i="15"/>
  <c r="L144" i="15"/>
  <c r="L134" i="15"/>
  <c r="K136" i="15"/>
  <c r="K138" i="15"/>
  <c r="K140" i="15"/>
  <c r="K142" i="15"/>
  <c r="K144" i="15"/>
  <c r="K134" i="15"/>
  <c r="L121" i="15"/>
  <c r="L123" i="15"/>
  <c r="L125" i="15"/>
  <c r="L127" i="15"/>
  <c r="L129" i="15"/>
  <c r="L131" i="15"/>
  <c r="L119" i="15"/>
  <c r="M118" i="15" s="1"/>
  <c r="L116" i="15"/>
  <c r="M115" i="15" s="1"/>
  <c r="K121" i="15"/>
  <c r="K123" i="15"/>
  <c r="K125" i="15"/>
  <c r="K127" i="15"/>
  <c r="K129" i="15"/>
  <c r="K131" i="15"/>
  <c r="K119" i="15"/>
  <c r="K116" i="15"/>
  <c r="L112" i="15"/>
  <c r="L113" i="15"/>
  <c r="L114" i="15"/>
  <c r="L111" i="15"/>
  <c r="M110" i="15" s="1"/>
  <c r="K112" i="15"/>
  <c r="K113" i="15"/>
  <c r="K114" i="15"/>
  <c r="K111" i="15"/>
  <c r="L108" i="15"/>
  <c r="L109" i="15"/>
  <c r="L107" i="15"/>
  <c r="L105" i="15"/>
  <c r="L104" i="15"/>
  <c r="M103" i="15" s="1"/>
  <c r="L101" i="15"/>
  <c r="L102" i="15"/>
  <c r="L100" i="15"/>
  <c r="L96" i="15"/>
  <c r="L97" i="15"/>
  <c r="L98" i="15"/>
  <c r="L95" i="15"/>
  <c r="M94" i="15" s="1"/>
  <c r="L91" i="15"/>
  <c r="L92" i="15"/>
  <c r="L93" i="15"/>
  <c r="L90" i="15"/>
  <c r="L86" i="15"/>
  <c r="L84" i="15"/>
  <c r="L82" i="15"/>
  <c r="L80" i="15"/>
  <c r="M78" i="15" s="1"/>
  <c r="L79" i="15"/>
  <c r="L77" i="15"/>
  <c r="L76" i="15"/>
  <c r="L73" i="15"/>
  <c r="L71" i="15"/>
  <c r="L70" i="15"/>
  <c r="L68" i="15"/>
  <c r="L67" i="15"/>
  <c r="L65" i="15"/>
  <c r="M64" i="15" s="1"/>
  <c r="L63" i="15"/>
  <c r="M62" i="15" s="1"/>
  <c r="K108" i="15"/>
  <c r="K109" i="15"/>
  <c r="K107" i="15"/>
  <c r="K105" i="15"/>
  <c r="K104" i="15"/>
  <c r="K101" i="15"/>
  <c r="K102" i="15"/>
  <c r="K100" i="15"/>
  <c r="K96" i="15"/>
  <c r="K97" i="15"/>
  <c r="K98" i="15"/>
  <c r="K95" i="15"/>
  <c r="K91" i="15"/>
  <c r="K92" i="15"/>
  <c r="K93" i="15"/>
  <c r="K90" i="15"/>
  <c r="K86" i="15"/>
  <c r="K84" i="15"/>
  <c r="K82" i="15"/>
  <c r="M81" i="15" s="1"/>
  <c r="M72" i="15"/>
  <c r="L61" i="15"/>
  <c r="M60" i="15" s="1"/>
  <c r="K80" i="15"/>
  <c r="K79" i="15"/>
  <c r="K77" i="15"/>
  <c r="K76" i="15"/>
  <c r="K73" i="15"/>
  <c r="K71" i="15"/>
  <c r="K70" i="15"/>
  <c r="K68" i="15"/>
  <c r="K67" i="15"/>
  <c r="K65" i="15"/>
  <c r="K63" i="15"/>
  <c r="K61" i="15"/>
  <c r="M137" i="15"/>
  <c r="M135" i="15"/>
  <c r="M133" i="15"/>
  <c r="M15" i="15"/>
  <c r="M269" i="15"/>
  <c r="M266" i="15"/>
  <c r="M261" i="15"/>
  <c r="M256" i="15"/>
  <c r="M253" i="15"/>
  <c r="M248" i="15"/>
  <c r="M243" i="15"/>
  <c r="M239" i="15"/>
  <c r="M234" i="15"/>
  <c r="M227" i="15"/>
  <c r="M223" i="15"/>
  <c r="M220" i="15"/>
  <c r="M216" i="15"/>
  <c r="M212" i="15"/>
  <c r="M209" i="15"/>
  <c r="M205" i="15"/>
  <c r="M201" i="15"/>
  <c r="M199" i="15"/>
  <c r="M190" i="15"/>
  <c r="M188" i="15"/>
  <c r="M185" i="15"/>
  <c r="M183" i="15"/>
  <c r="M174" i="15"/>
  <c r="M170" i="15"/>
  <c r="M163" i="15"/>
  <c r="L161" i="15"/>
  <c r="M160" i="15" s="1"/>
  <c r="L159" i="15"/>
  <c r="L158" i="15"/>
  <c r="L157" i="15"/>
  <c r="L155" i="15"/>
  <c r="L153" i="15"/>
  <c r="L152" i="15"/>
  <c r="K150" i="15"/>
  <c r="L150" i="15" s="1"/>
  <c r="K149" i="15"/>
  <c r="L149" i="15" s="1"/>
  <c r="K148" i="15"/>
  <c r="L148" i="15" s="1"/>
  <c r="K147" i="15"/>
  <c r="L147" i="15" s="1"/>
  <c r="M130" i="15"/>
  <c r="M128" i="15"/>
  <c r="M126" i="15"/>
  <c r="M124" i="15"/>
  <c r="M122" i="15"/>
  <c r="M120" i="15"/>
  <c r="M106" i="15"/>
  <c r="M99" i="15"/>
  <c r="K59" i="15"/>
  <c r="L59" i="15" s="1"/>
  <c r="K58" i="15"/>
  <c r="L58" i="15" s="1"/>
  <c r="K57" i="15"/>
  <c r="L57" i="15" s="1"/>
  <c r="K56" i="15"/>
  <c r="L56" i="15" s="1"/>
  <c r="K55" i="15"/>
  <c r="L55" i="15" s="1"/>
  <c r="K54" i="15"/>
  <c r="L54" i="15" s="1"/>
  <c r="K53" i="15"/>
  <c r="L53" i="15" s="1"/>
  <c r="K52" i="15"/>
  <c r="L52" i="15" s="1"/>
  <c r="K51" i="15"/>
  <c r="L51" i="15" s="1"/>
  <c r="K50" i="15"/>
  <c r="L50" i="15" s="1"/>
  <c r="K49" i="15"/>
  <c r="L49" i="15" s="1"/>
  <c r="K47" i="15"/>
  <c r="L47" i="15" s="1"/>
  <c r="M46" i="15" s="1"/>
  <c r="K45" i="15"/>
  <c r="L45" i="15" s="1"/>
  <c r="K44" i="15"/>
  <c r="L44" i="15" s="1"/>
  <c r="K43" i="15"/>
  <c r="L43" i="15" s="1"/>
  <c r="K42" i="15"/>
  <c r="L42" i="15" s="1"/>
  <c r="K41" i="15"/>
  <c r="L41" i="15" s="1"/>
  <c r="K40" i="15"/>
  <c r="L40" i="15" s="1"/>
  <c r="K39" i="15"/>
  <c r="L39" i="15" s="1"/>
  <c r="K38" i="15"/>
  <c r="L38" i="15" s="1"/>
  <c r="K37" i="15"/>
  <c r="L37" i="15" s="1"/>
  <c r="K36" i="15"/>
  <c r="L36" i="15" s="1"/>
  <c r="K35" i="15"/>
  <c r="L35" i="15" s="1"/>
  <c r="K29" i="15"/>
  <c r="L29" i="15" s="1"/>
  <c r="K28" i="15"/>
  <c r="L28" i="15" s="1"/>
  <c r="K27" i="15"/>
  <c r="L27" i="15" s="1"/>
  <c r="K26" i="15"/>
  <c r="L26" i="15" s="1"/>
  <c r="K25" i="15"/>
  <c r="L25" i="15" s="1"/>
  <c r="K24" i="15"/>
  <c r="L24" i="15" s="1"/>
  <c r="K23" i="15"/>
  <c r="L23" i="15" s="1"/>
  <c r="K22" i="15"/>
  <c r="L22" i="15" s="1"/>
  <c r="K21" i="15"/>
  <c r="L21" i="15" s="1"/>
  <c r="K20" i="15"/>
  <c r="L20" i="15" s="1"/>
  <c r="K19" i="15"/>
  <c r="L19" i="15" s="1"/>
  <c r="K16" i="15"/>
  <c r="K14" i="15"/>
  <c r="M13" i="15"/>
  <c r="G252" i="13"/>
  <c r="M85" i="15" l="1"/>
  <c r="M83" i="15"/>
  <c r="M89" i="15"/>
  <c r="M75" i="15"/>
  <c r="M69" i="15"/>
  <c r="M66" i="15"/>
  <c r="M151" i="15"/>
  <c r="M156" i="15"/>
  <c r="M34" i="15"/>
  <c r="M146" i="15"/>
  <c r="M48" i="15"/>
  <c r="M18" i="15"/>
  <c r="L244" i="13" l="1"/>
  <c r="H18" i="13"/>
  <c r="H17" i="13"/>
  <c r="H21" i="13"/>
  <c r="H241" i="13" l="1"/>
  <c r="K241" i="13"/>
  <c r="N241" i="13" s="1"/>
  <c r="L241" i="13"/>
  <c r="M241" i="13"/>
  <c r="O241" i="13"/>
  <c r="P241" i="13"/>
  <c r="H242" i="13"/>
  <c r="K242" i="13"/>
  <c r="N242" i="13" s="1"/>
  <c r="L242" i="13"/>
  <c r="M242" i="13"/>
  <c r="O242" i="13"/>
  <c r="P242" i="13"/>
  <c r="H243" i="13"/>
  <c r="K243" i="13"/>
  <c r="N243" i="13" s="1"/>
  <c r="L243" i="13"/>
  <c r="M243" i="13"/>
  <c r="O243" i="13"/>
  <c r="P243" i="13"/>
  <c r="H244" i="13"/>
  <c r="K244" i="13"/>
  <c r="N244" i="13" s="1"/>
  <c r="M244" i="13"/>
  <c r="O244" i="13"/>
  <c r="P244" i="13"/>
  <c r="P240" i="13"/>
  <c r="O240" i="13"/>
  <c r="M240" i="13"/>
  <c r="L240" i="13"/>
  <c r="K240" i="13"/>
  <c r="N240" i="13" s="1"/>
  <c r="H240" i="13"/>
  <c r="P239" i="13"/>
  <c r="O239" i="13"/>
  <c r="M239" i="13"/>
  <c r="L239" i="13"/>
  <c r="K239" i="13"/>
  <c r="N239" i="13" s="1"/>
  <c r="H239" i="13"/>
  <c r="P238" i="13"/>
  <c r="O238" i="13"/>
  <c r="M238" i="13"/>
  <c r="L238" i="13"/>
  <c r="K238" i="13"/>
  <c r="N238" i="13" s="1"/>
  <c r="H238" i="13"/>
  <c r="P237" i="13"/>
  <c r="O237" i="13"/>
  <c r="M237" i="13"/>
  <c r="L237" i="13"/>
  <c r="K237" i="13"/>
  <c r="N237" i="13" s="1"/>
  <c r="H237" i="13"/>
  <c r="P236" i="13"/>
  <c r="O236" i="13"/>
  <c r="M236" i="13"/>
  <c r="L236" i="13"/>
  <c r="K236" i="13"/>
  <c r="N236" i="13" s="1"/>
  <c r="H236" i="13"/>
  <c r="P235" i="13"/>
  <c r="O235" i="13"/>
  <c r="M235" i="13"/>
  <c r="L235" i="13"/>
  <c r="K235" i="13"/>
  <c r="N235" i="13" s="1"/>
  <c r="H235" i="13"/>
  <c r="P234" i="13"/>
  <c r="O234" i="13"/>
  <c r="M234" i="13"/>
  <c r="L234" i="13"/>
  <c r="K234" i="13"/>
  <c r="N234" i="13" s="1"/>
  <c r="H234" i="13"/>
  <c r="H231" i="13"/>
  <c r="K231" i="13"/>
  <c r="N231" i="13" s="1"/>
  <c r="L231" i="13"/>
  <c r="M231" i="13"/>
  <c r="O231" i="13"/>
  <c r="P231" i="13"/>
  <c r="H232" i="13"/>
  <c r="K232" i="13"/>
  <c r="N232" i="13" s="1"/>
  <c r="L232" i="13"/>
  <c r="M232" i="13"/>
  <c r="O232" i="13"/>
  <c r="P232" i="13"/>
  <c r="P230" i="13"/>
  <c r="O230" i="13"/>
  <c r="M230" i="13"/>
  <c r="L230" i="13"/>
  <c r="K230" i="13"/>
  <c r="N230" i="13" s="1"/>
  <c r="H230" i="13"/>
  <c r="P229" i="13"/>
  <c r="O229" i="13"/>
  <c r="M229" i="13"/>
  <c r="L229" i="13"/>
  <c r="K229" i="13"/>
  <c r="N229" i="13" s="1"/>
  <c r="H229" i="13"/>
  <c r="P228" i="13"/>
  <c r="O228" i="13"/>
  <c r="M228" i="13"/>
  <c r="L228" i="13"/>
  <c r="K228" i="13"/>
  <c r="N228" i="13" s="1"/>
  <c r="H228" i="13"/>
  <c r="P227" i="13"/>
  <c r="O227" i="13"/>
  <c r="M227" i="13"/>
  <c r="L227" i="13"/>
  <c r="K227" i="13"/>
  <c r="N227" i="13" s="1"/>
  <c r="H227" i="13"/>
  <c r="P226" i="13"/>
  <c r="O226" i="13"/>
  <c r="M226" i="13"/>
  <c r="L226" i="13"/>
  <c r="K226" i="13"/>
  <c r="N226" i="13" s="1"/>
  <c r="H226" i="13"/>
  <c r="P224" i="13"/>
  <c r="O224" i="13"/>
  <c r="M224" i="13"/>
  <c r="L224" i="13"/>
  <c r="K224" i="13"/>
  <c r="N224" i="13" s="1"/>
  <c r="H224" i="13"/>
  <c r="P223" i="13"/>
  <c r="O223" i="13"/>
  <c r="M223" i="13"/>
  <c r="L223" i="13"/>
  <c r="K223" i="13"/>
  <c r="N223" i="13" s="1"/>
  <c r="H223" i="13"/>
  <c r="P222" i="13"/>
  <c r="O222" i="13"/>
  <c r="M222" i="13"/>
  <c r="L222" i="13"/>
  <c r="K222" i="13"/>
  <c r="N222" i="13" s="1"/>
  <c r="H222" i="13"/>
  <c r="P221" i="13"/>
  <c r="O221" i="13"/>
  <c r="M221" i="13"/>
  <c r="L221" i="13"/>
  <c r="K221" i="13"/>
  <c r="N221" i="13" s="1"/>
  <c r="H221" i="13"/>
  <c r="P220" i="13"/>
  <c r="O220" i="13"/>
  <c r="M220" i="13"/>
  <c r="L220" i="13"/>
  <c r="K220" i="13"/>
  <c r="N220" i="13" s="1"/>
  <c r="H220" i="13"/>
  <c r="H215" i="13"/>
  <c r="K215" i="13"/>
  <c r="N215" i="13" s="1"/>
  <c r="L215" i="13"/>
  <c r="M215" i="13"/>
  <c r="O215" i="13"/>
  <c r="P215" i="13"/>
  <c r="H216" i="13"/>
  <c r="K216" i="13"/>
  <c r="N216" i="13" s="1"/>
  <c r="L216" i="13"/>
  <c r="M216" i="13"/>
  <c r="O216" i="13"/>
  <c r="P216" i="13"/>
  <c r="H217" i="13"/>
  <c r="K217" i="13"/>
  <c r="N217" i="13" s="1"/>
  <c r="L217" i="13"/>
  <c r="M217" i="13"/>
  <c r="O217" i="13"/>
  <c r="P217" i="13"/>
  <c r="H218" i="13"/>
  <c r="K218" i="13"/>
  <c r="N218" i="13" s="1"/>
  <c r="L218" i="13"/>
  <c r="M218" i="13"/>
  <c r="O218" i="13"/>
  <c r="P218" i="13"/>
  <c r="P214" i="13"/>
  <c r="O214" i="13"/>
  <c r="M214" i="13"/>
  <c r="L214" i="13"/>
  <c r="K214" i="13"/>
  <c r="N214" i="13" s="1"/>
  <c r="H214" i="13"/>
  <c r="P213" i="13"/>
  <c r="O213" i="13"/>
  <c r="M213" i="13"/>
  <c r="L213" i="13"/>
  <c r="K213" i="13"/>
  <c r="N213" i="13" s="1"/>
  <c r="H213" i="13"/>
  <c r="P212" i="13"/>
  <c r="O212" i="13"/>
  <c r="M212" i="13"/>
  <c r="L212" i="13"/>
  <c r="K212" i="13"/>
  <c r="N212" i="13" s="1"/>
  <c r="H212" i="13"/>
  <c r="P211" i="13"/>
  <c r="O211" i="13"/>
  <c r="M211" i="13"/>
  <c r="L211" i="13"/>
  <c r="K211" i="13"/>
  <c r="N211" i="13" s="1"/>
  <c r="H211" i="13"/>
  <c r="P209" i="13"/>
  <c r="O209" i="13"/>
  <c r="M209" i="13"/>
  <c r="L209" i="13"/>
  <c r="K209" i="13"/>
  <c r="N209" i="13" s="1"/>
  <c r="H209" i="13"/>
  <c r="P208" i="13"/>
  <c r="O208" i="13"/>
  <c r="M208" i="13"/>
  <c r="L208" i="13"/>
  <c r="K208" i="13"/>
  <c r="N208" i="13" s="1"/>
  <c r="H208" i="13"/>
  <c r="P207" i="13"/>
  <c r="O207" i="13"/>
  <c r="M207" i="13"/>
  <c r="L207" i="13"/>
  <c r="K207" i="13"/>
  <c r="N207" i="13" s="1"/>
  <c r="H207" i="13"/>
  <c r="P206" i="13"/>
  <c r="O206" i="13"/>
  <c r="M206" i="13"/>
  <c r="L206" i="13"/>
  <c r="K206" i="13"/>
  <c r="N206" i="13" s="1"/>
  <c r="H206" i="13"/>
  <c r="H203" i="13"/>
  <c r="K203" i="13"/>
  <c r="N203" i="13" s="1"/>
  <c r="L203" i="13"/>
  <c r="M203" i="13"/>
  <c r="O203" i="13"/>
  <c r="P203" i="13"/>
  <c r="H204" i="13"/>
  <c r="K204" i="13"/>
  <c r="N204" i="13" s="1"/>
  <c r="L204" i="13"/>
  <c r="M204" i="13"/>
  <c r="O204" i="13"/>
  <c r="P204" i="13"/>
  <c r="P202" i="13"/>
  <c r="O202" i="13"/>
  <c r="M202" i="13"/>
  <c r="L202" i="13"/>
  <c r="K202" i="13"/>
  <c r="N202" i="13" s="1"/>
  <c r="H202" i="13"/>
  <c r="P201" i="13"/>
  <c r="O201" i="13"/>
  <c r="M201" i="13"/>
  <c r="L201" i="13"/>
  <c r="K201" i="13"/>
  <c r="N201" i="13" s="1"/>
  <c r="H201" i="13"/>
  <c r="P199" i="13"/>
  <c r="O199" i="13"/>
  <c r="M199" i="13"/>
  <c r="L199" i="13"/>
  <c r="K199" i="13"/>
  <c r="N199" i="13" s="1"/>
  <c r="H199" i="13"/>
  <c r="P198" i="13"/>
  <c r="O198" i="13"/>
  <c r="M198" i="13"/>
  <c r="L198" i="13"/>
  <c r="K198" i="13"/>
  <c r="N198" i="13" s="1"/>
  <c r="H198" i="13"/>
  <c r="H188" i="13"/>
  <c r="K188" i="13"/>
  <c r="N188" i="13" s="1"/>
  <c r="L188" i="13"/>
  <c r="M188" i="13"/>
  <c r="O188" i="13"/>
  <c r="P188" i="13"/>
  <c r="H189" i="13"/>
  <c r="K189" i="13"/>
  <c r="N189" i="13" s="1"/>
  <c r="L189" i="13"/>
  <c r="M189" i="13"/>
  <c r="O189" i="13"/>
  <c r="P189" i="13"/>
  <c r="H190" i="13"/>
  <c r="K190" i="13"/>
  <c r="N190" i="13" s="1"/>
  <c r="L190" i="13"/>
  <c r="M190" i="13"/>
  <c r="O190" i="13"/>
  <c r="P190" i="13"/>
  <c r="H191" i="13"/>
  <c r="K191" i="13"/>
  <c r="N191" i="13" s="1"/>
  <c r="L191" i="13"/>
  <c r="M191" i="13"/>
  <c r="O191" i="13"/>
  <c r="P191" i="13"/>
  <c r="H192" i="13"/>
  <c r="K192" i="13"/>
  <c r="N192" i="13" s="1"/>
  <c r="L192" i="13"/>
  <c r="M192" i="13"/>
  <c r="O192" i="13"/>
  <c r="P192" i="13"/>
  <c r="H193" i="13"/>
  <c r="K193" i="13"/>
  <c r="N193" i="13" s="1"/>
  <c r="L193" i="13"/>
  <c r="M193" i="13"/>
  <c r="O193" i="13"/>
  <c r="P193" i="13"/>
  <c r="H194" i="13"/>
  <c r="K194" i="13"/>
  <c r="N194" i="13" s="1"/>
  <c r="L194" i="13"/>
  <c r="M194" i="13"/>
  <c r="O194" i="13"/>
  <c r="P194" i="13"/>
  <c r="H195" i="13"/>
  <c r="K195" i="13"/>
  <c r="N195" i="13" s="1"/>
  <c r="L195" i="13"/>
  <c r="M195" i="13"/>
  <c r="O195" i="13"/>
  <c r="P195" i="13"/>
  <c r="H196" i="13"/>
  <c r="K196" i="13"/>
  <c r="N196" i="13" s="1"/>
  <c r="L196" i="13"/>
  <c r="M196" i="13"/>
  <c r="O196" i="13"/>
  <c r="P196" i="13"/>
  <c r="H177" i="13"/>
  <c r="K177" i="13"/>
  <c r="N177" i="13" s="1"/>
  <c r="L177" i="13"/>
  <c r="M177" i="13"/>
  <c r="O177" i="13"/>
  <c r="P177" i="13"/>
  <c r="H178" i="13"/>
  <c r="K178" i="13"/>
  <c r="N178" i="13" s="1"/>
  <c r="L178" i="13"/>
  <c r="M178" i="13"/>
  <c r="O178" i="13"/>
  <c r="P178" i="13"/>
  <c r="H179" i="13"/>
  <c r="K179" i="13"/>
  <c r="N179" i="13" s="1"/>
  <c r="L179" i="13"/>
  <c r="M179" i="13"/>
  <c r="O179" i="13"/>
  <c r="P179" i="13"/>
  <c r="H180" i="13"/>
  <c r="K180" i="13"/>
  <c r="N180" i="13" s="1"/>
  <c r="L180" i="13"/>
  <c r="M180" i="13"/>
  <c r="O180" i="13"/>
  <c r="P180" i="13"/>
  <c r="Q231" i="13" l="1"/>
  <c r="Q227" i="13"/>
  <c r="Q229" i="13"/>
  <c r="Q243" i="13"/>
  <c r="L233" i="13"/>
  <c r="M233" i="13"/>
  <c r="Q235" i="13"/>
  <c r="N233" i="13"/>
  <c r="Q228" i="13"/>
  <c r="H233" i="13"/>
  <c r="Q242" i="13"/>
  <c r="Q241" i="13"/>
  <c r="Q226" i="13"/>
  <c r="Q244" i="13"/>
  <c r="Q236" i="13"/>
  <c r="Q230" i="13"/>
  <c r="Q239" i="13"/>
  <c r="L225" i="13"/>
  <c r="Q234" i="13"/>
  <c r="N225" i="13"/>
  <c r="H225" i="13"/>
  <c r="Q237" i="13"/>
  <c r="Q238" i="13"/>
  <c r="M225" i="13"/>
  <c r="Q240" i="13"/>
  <c r="Q232" i="13"/>
  <c r="Q220" i="13"/>
  <c r="Q224" i="13"/>
  <c r="Q217" i="13"/>
  <c r="Q214" i="13"/>
  <c r="L197" i="13"/>
  <c r="Q222" i="13"/>
  <c r="Q215" i="13"/>
  <c r="Q213" i="13"/>
  <c r="Q218" i="13"/>
  <c r="Q223" i="13"/>
  <c r="Q221" i="13"/>
  <c r="N219" i="13"/>
  <c r="M210" i="13"/>
  <c r="Q216" i="13"/>
  <c r="M219" i="13"/>
  <c r="L210" i="13"/>
  <c r="L219" i="13"/>
  <c r="N210" i="13"/>
  <c r="Q212" i="13"/>
  <c r="H219" i="13"/>
  <c r="H210" i="13"/>
  <c r="Q211" i="13"/>
  <c r="Q189" i="13"/>
  <c r="Q190" i="13"/>
  <c r="Q196" i="13"/>
  <c r="Q192" i="13"/>
  <c r="M197" i="13"/>
  <c r="Q195" i="13"/>
  <c r="Q191" i="13"/>
  <c r="H197" i="13"/>
  <c r="Q206" i="13"/>
  <c r="Q199" i="13"/>
  <c r="Q188" i="13"/>
  <c r="Q193" i="13"/>
  <c r="L200" i="13"/>
  <c r="L205" i="13"/>
  <c r="M205" i="13"/>
  <c r="N197" i="13"/>
  <c r="N205" i="13"/>
  <c r="Q198" i="13"/>
  <c r="Q204" i="13"/>
  <c r="N200" i="13"/>
  <c r="Q194" i="13"/>
  <c r="M200" i="13"/>
  <c r="Q203" i="13"/>
  <c r="Q209" i="13"/>
  <c r="Q208" i="13"/>
  <c r="Q207" i="13"/>
  <c r="H205" i="13"/>
  <c r="H200" i="13"/>
  <c r="Q202" i="13"/>
  <c r="Q201" i="13"/>
  <c r="Q180" i="13"/>
  <c r="Q178" i="13"/>
  <c r="Q179" i="13"/>
  <c r="Q177" i="13"/>
  <c r="H138" i="13"/>
  <c r="K138" i="13"/>
  <c r="N138" i="13" s="1"/>
  <c r="L138" i="13"/>
  <c r="M138" i="13"/>
  <c r="O138" i="13"/>
  <c r="P138" i="13"/>
  <c r="H139" i="13"/>
  <c r="K139" i="13"/>
  <c r="N139" i="13" s="1"/>
  <c r="L139" i="13"/>
  <c r="M139" i="13"/>
  <c r="O139" i="13"/>
  <c r="P139" i="13"/>
  <c r="H140" i="13"/>
  <c r="K140" i="13"/>
  <c r="N140" i="13" s="1"/>
  <c r="L140" i="13"/>
  <c r="M140" i="13"/>
  <c r="O140" i="13"/>
  <c r="P140" i="13"/>
  <c r="H141" i="13"/>
  <c r="K141" i="13"/>
  <c r="N141" i="13" s="1"/>
  <c r="L141" i="13"/>
  <c r="M141" i="13"/>
  <c r="O141" i="13"/>
  <c r="P141" i="13"/>
  <c r="H142" i="13"/>
  <c r="K142" i="13"/>
  <c r="N142" i="13" s="1"/>
  <c r="L142" i="13"/>
  <c r="M142" i="13"/>
  <c r="O142" i="13"/>
  <c r="P142" i="13"/>
  <c r="H143" i="13"/>
  <c r="K143" i="13"/>
  <c r="N143" i="13" s="1"/>
  <c r="L143" i="13"/>
  <c r="M143" i="13"/>
  <c r="O143" i="13"/>
  <c r="P143" i="13"/>
  <c r="H144" i="13"/>
  <c r="K144" i="13"/>
  <c r="N144" i="13" s="1"/>
  <c r="L144" i="13"/>
  <c r="M144" i="13"/>
  <c r="O144" i="13"/>
  <c r="P144" i="13"/>
  <c r="H145" i="13"/>
  <c r="K145" i="13"/>
  <c r="N145" i="13" s="1"/>
  <c r="L145" i="13"/>
  <c r="M145" i="13"/>
  <c r="O145" i="13"/>
  <c r="P145" i="13"/>
  <c r="H146" i="13"/>
  <c r="K146" i="13"/>
  <c r="N146" i="13" s="1"/>
  <c r="L146" i="13"/>
  <c r="M146" i="13"/>
  <c r="O146" i="13"/>
  <c r="P146" i="13"/>
  <c r="H147" i="13"/>
  <c r="K147" i="13"/>
  <c r="N147" i="13" s="1"/>
  <c r="L147" i="13"/>
  <c r="M147" i="13"/>
  <c r="O147" i="13"/>
  <c r="P147" i="13"/>
  <c r="H148" i="13"/>
  <c r="K148" i="13"/>
  <c r="N148" i="13" s="1"/>
  <c r="L148" i="13"/>
  <c r="M148" i="13"/>
  <c r="O148" i="13"/>
  <c r="P148" i="13"/>
  <c r="H123" i="13"/>
  <c r="K123" i="13"/>
  <c r="N123" i="13" s="1"/>
  <c r="L123" i="13"/>
  <c r="M123" i="13"/>
  <c r="O123" i="13"/>
  <c r="P123" i="13"/>
  <c r="H108" i="13"/>
  <c r="K108" i="13"/>
  <c r="N108" i="13" s="1"/>
  <c r="L108" i="13"/>
  <c r="M108" i="13"/>
  <c r="O108" i="13"/>
  <c r="P108" i="13"/>
  <c r="H109" i="13"/>
  <c r="K109" i="13"/>
  <c r="N109" i="13" s="1"/>
  <c r="L109" i="13"/>
  <c r="M109" i="13"/>
  <c r="O109" i="13"/>
  <c r="P109" i="13"/>
  <c r="H110" i="13"/>
  <c r="K110" i="13"/>
  <c r="N110" i="13" s="1"/>
  <c r="L110" i="13"/>
  <c r="M110" i="13"/>
  <c r="O110" i="13"/>
  <c r="P110" i="13"/>
  <c r="H102" i="13"/>
  <c r="K102" i="13"/>
  <c r="N102" i="13" s="1"/>
  <c r="L102" i="13"/>
  <c r="M102" i="13"/>
  <c r="O102" i="13"/>
  <c r="P102" i="13"/>
  <c r="H91" i="13"/>
  <c r="K91" i="13"/>
  <c r="N91" i="13" s="1"/>
  <c r="L91" i="13"/>
  <c r="M91" i="13"/>
  <c r="O91" i="13"/>
  <c r="P91" i="13"/>
  <c r="H92" i="13"/>
  <c r="K92" i="13"/>
  <c r="N92" i="13" s="1"/>
  <c r="L92" i="13"/>
  <c r="M92" i="13"/>
  <c r="O92" i="13"/>
  <c r="P92" i="13"/>
  <c r="H93" i="13"/>
  <c r="K93" i="13"/>
  <c r="N93" i="13" s="1"/>
  <c r="L93" i="13"/>
  <c r="M93" i="13"/>
  <c r="O93" i="13"/>
  <c r="P93" i="13"/>
  <c r="H94" i="13"/>
  <c r="K94" i="13"/>
  <c r="N94" i="13" s="1"/>
  <c r="L94" i="13"/>
  <c r="M94" i="13"/>
  <c r="O94" i="13"/>
  <c r="P94" i="13"/>
  <c r="H95" i="13"/>
  <c r="K95" i="13"/>
  <c r="N95" i="13" s="1"/>
  <c r="L95" i="13"/>
  <c r="M95" i="13"/>
  <c r="O95" i="13"/>
  <c r="P95" i="13"/>
  <c r="H96" i="13"/>
  <c r="K96" i="13"/>
  <c r="N96" i="13" s="1"/>
  <c r="L96" i="13"/>
  <c r="M96" i="13"/>
  <c r="O96" i="13"/>
  <c r="P96" i="13"/>
  <c r="L80" i="13"/>
  <c r="M80" i="13"/>
  <c r="L81" i="13"/>
  <c r="M81" i="13"/>
  <c r="L82" i="13"/>
  <c r="M82" i="13"/>
  <c r="L83" i="13"/>
  <c r="M83" i="13"/>
  <c r="L84" i="13"/>
  <c r="M84" i="13"/>
  <c r="L85" i="13"/>
  <c r="M85" i="13"/>
  <c r="L86" i="13"/>
  <c r="M86" i="13"/>
  <c r="H84" i="13"/>
  <c r="K84" i="13"/>
  <c r="N84" i="13" s="1"/>
  <c r="O84" i="13"/>
  <c r="P84" i="13"/>
  <c r="H85" i="13"/>
  <c r="K85" i="13"/>
  <c r="N85" i="13" s="1"/>
  <c r="O85" i="13"/>
  <c r="P85" i="13"/>
  <c r="H86" i="13"/>
  <c r="K86" i="13"/>
  <c r="N86" i="13" s="1"/>
  <c r="O86" i="13"/>
  <c r="P86" i="13"/>
  <c r="H68" i="13"/>
  <c r="K68" i="13"/>
  <c r="N68" i="13" s="1"/>
  <c r="L68" i="13"/>
  <c r="M68" i="13"/>
  <c r="O68" i="13"/>
  <c r="P68" i="13"/>
  <c r="H62" i="13"/>
  <c r="K62" i="13"/>
  <c r="N62" i="13" s="1"/>
  <c r="L62" i="13"/>
  <c r="M62" i="13"/>
  <c r="O62" i="13"/>
  <c r="P62" i="13"/>
  <c r="H63" i="13"/>
  <c r="K63" i="13"/>
  <c r="N63" i="13" s="1"/>
  <c r="L63" i="13"/>
  <c r="M63" i="13"/>
  <c r="O63" i="13"/>
  <c r="P63" i="13"/>
  <c r="H64" i="13"/>
  <c r="K64" i="13"/>
  <c r="N64" i="13" s="1"/>
  <c r="L64" i="13"/>
  <c r="M64" i="13"/>
  <c r="O64" i="13"/>
  <c r="P64" i="13"/>
  <c r="H42" i="13"/>
  <c r="K42" i="13"/>
  <c r="N42" i="13" s="1"/>
  <c r="L42" i="13"/>
  <c r="M42" i="13"/>
  <c r="O42" i="13"/>
  <c r="P42" i="13"/>
  <c r="H43" i="13"/>
  <c r="K43" i="13"/>
  <c r="N43" i="13" s="1"/>
  <c r="L43" i="13"/>
  <c r="M43" i="13"/>
  <c r="O43" i="13"/>
  <c r="P43" i="13"/>
  <c r="K34" i="13"/>
  <c r="N34" i="13" s="1"/>
  <c r="H27" i="13"/>
  <c r="K27" i="13"/>
  <c r="N27" i="13" s="1"/>
  <c r="L27" i="13"/>
  <c r="M27" i="13"/>
  <c r="O27" i="13"/>
  <c r="P27" i="13"/>
  <c r="H28" i="13"/>
  <c r="K28" i="13"/>
  <c r="N28" i="13" s="1"/>
  <c r="L28" i="13"/>
  <c r="M28" i="13"/>
  <c r="O28" i="13"/>
  <c r="P28" i="13"/>
  <c r="H29" i="13"/>
  <c r="K29" i="13"/>
  <c r="N29" i="13" s="1"/>
  <c r="L29" i="13"/>
  <c r="M29" i="13"/>
  <c r="O29" i="13"/>
  <c r="P29" i="13"/>
  <c r="H30" i="13"/>
  <c r="K30" i="13"/>
  <c r="N30" i="13" s="1"/>
  <c r="L30" i="13"/>
  <c r="M30" i="13"/>
  <c r="O30" i="13"/>
  <c r="P30" i="13"/>
  <c r="H31" i="13"/>
  <c r="K31" i="13"/>
  <c r="N31" i="13" s="1"/>
  <c r="L31" i="13"/>
  <c r="M31" i="13"/>
  <c r="O31" i="13"/>
  <c r="P31" i="13"/>
  <c r="H32" i="13"/>
  <c r="K32" i="13"/>
  <c r="N32" i="13" s="1"/>
  <c r="L32" i="13"/>
  <c r="M32" i="13"/>
  <c r="O32" i="13"/>
  <c r="P32" i="13"/>
  <c r="H33" i="13"/>
  <c r="K33" i="13"/>
  <c r="N33" i="13" s="1"/>
  <c r="L33" i="13"/>
  <c r="M33" i="13"/>
  <c r="O33" i="13"/>
  <c r="P33" i="13"/>
  <c r="H34" i="13"/>
  <c r="L34" i="13"/>
  <c r="M34" i="13"/>
  <c r="O34" i="13"/>
  <c r="P34" i="13"/>
  <c r="K18" i="13"/>
  <c r="N18" i="13" s="1"/>
  <c r="K17" i="13"/>
  <c r="K15" i="13"/>
  <c r="K14" i="13"/>
  <c r="L18" i="13"/>
  <c r="M18" i="13"/>
  <c r="O18" i="13"/>
  <c r="P18" i="13"/>
  <c r="O225" i="13" l="1"/>
  <c r="P233" i="13"/>
  <c r="P225" i="13"/>
  <c r="O233" i="13"/>
  <c r="O197" i="13"/>
  <c r="P219" i="13"/>
  <c r="O210" i="13"/>
  <c r="O219" i="13"/>
  <c r="P210" i="13"/>
  <c r="P197" i="13"/>
  <c r="O200" i="13"/>
  <c r="P205" i="13"/>
  <c r="P200" i="13"/>
  <c r="O205" i="13"/>
  <c r="Q146" i="13"/>
  <c r="Q138" i="13"/>
  <c r="Q142" i="13"/>
  <c r="Q148" i="13"/>
  <c r="Q140" i="13"/>
  <c r="Q141" i="13"/>
  <c r="Q143" i="13"/>
  <c r="Q144" i="13"/>
  <c r="Q145" i="13"/>
  <c r="Q147" i="13"/>
  <c r="Q139" i="13"/>
  <c r="Q123" i="13"/>
  <c r="Q108" i="13"/>
  <c r="Q110" i="13"/>
  <c r="Q109" i="13"/>
  <c r="Q102" i="13"/>
  <c r="Q96" i="13"/>
  <c r="Q92" i="13"/>
  <c r="Q93" i="13"/>
  <c r="Q94" i="13"/>
  <c r="Q95" i="13"/>
  <c r="Q91" i="13"/>
  <c r="Q86" i="13"/>
  <c r="M79" i="13"/>
  <c r="L79" i="13"/>
  <c r="Q84" i="13"/>
  <c r="Q85" i="13"/>
  <c r="Q68" i="13"/>
  <c r="Q63" i="13"/>
  <c r="Q64" i="13"/>
  <c r="Q62" i="13"/>
  <c r="Q33" i="13"/>
  <c r="Q31" i="13"/>
  <c r="Q42" i="13"/>
  <c r="Q43" i="13"/>
  <c r="Q27" i="13"/>
  <c r="Q29" i="13"/>
  <c r="Q34" i="13"/>
  <c r="Q28" i="13"/>
  <c r="Q30" i="13"/>
  <c r="Q32" i="13"/>
  <c r="Q18" i="13"/>
  <c r="Q225" i="13" l="1"/>
  <c r="Q233" i="13"/>
  <c r="Q197" i="13"/>
  <c r="Q219" i="13"/>
  <c r="Q210" i="13"/>
  <c r="Q200" i="13"/>
  <c r="Q205" i="13"/>
  <c r="M38" i="13" l="1"/>
  <c r="O26" i="13" l="1"/>
  <c r="P187" i="13"/>
  <c r="O187" i="13"/>
  <c r="M187" i="13"/>
  <c r="L187" i="13"/>
  <c r="K187" i="13"/>
  <c r="N187" i="13" s="1"/>
  <c r="H187" i="13"/>
  <c r="P186" i="13"/>
  <c r="O186" i="13"/>
  <c r="M186" i="13"/>
  <c r="L186" i="13"/>
  <c r="K186" i="13"/>
  <c r="N186" i="13" s="1"/>
  <c r="H186" i="13"/>
  <c r="H184" i="13"/>
  <c r="P184" i="13"/>
  <c r="O184" i="13"/>
  <c r="M184" i="13"/>
  <c r="L184" i="13"/>
  <c r="K184" i="13"/>
  <c r="N184" i="13" s="1"/>
  <c r="P183" i="13"/>
  <c r="O183" i="13"/>
  <c r="M183" i="13"/>
  <c r="L183" i="13"/>
  <c r="K183" i="13"/>
  <c r="N183" i="13" s="1"/>
  <c r="H183" i="13"/>
  <c r="P182" i="13"/>
  <c r="O182" i="13"/>
  <c r="M182" i="13"/>
  <c r="L182" i="13"/>
  <c r="K182" i="13"/>
  <c r="N182" i="13" s="1"/>
  <c r="H182" i="13"/>
  <c r="P176" i="13"/>
  <c r="O176" i="13"/>
  <c r="M176" i="13"/>
  <c r="L176" i="13"/>
  <c r="K176" i="13"/>
  <c r="N176" i="13" s="1"/>
  <c r="H176" i="13"/>
  <c r="P175" i="13"/>
  <c r="O175" i="13"/>
  <c r="M175" i="13"/>
  <c r="L175" i="13"/>
  <c r="K175" i="13"/>
  <c r="N175" i="13" s="1"/>
  <c r="H175" i="13"/>
  <c r="P174" i="13"/>
  <c r="O174" i="13"/>
  <c r="M174" i="13"/>
  <c r="L174" i="13"/>
  <c r="K174" i="13"/>
  <c r="N174" i="13" s="1"/>
  <c r="H174" i="13"/>
  <c r="P173" i="13"/>
  <c r="O173" i="13"/>
  <c r="M173" i="13"/>
  <c r="L173" i="13"/>
  <c r="K173" i="13"/>
  <c r="N173" i="13" s="1"/>
  <c r="H173" i="13"/>
  <c r="P172" i="13"/>
  <c r="O172" i="13"/>
  <c r="M172" i="13"/>
  <c r="L172" i="13"/>
  <c r="K172" i="13"/>
  <c r="N172" i="13" s="1"/>
  <c r="H172" i="13"/>
  <c r="H169" i="13"/>
  <c r="K169" i="13"/>
  <c r="N169" i="13" s="1"/>
  <c r="L169" i="13"/>
  <c r="M169" i="13"/>
  <c r="O169" i="13"/>
  <c r="P169" i="13"/>
  <c r="H170" i="13"/>
  <c r="K170" i="13"/>
  <c r="N170" i="13" s="1"/>
  <c r="L170" i="13"/>
  <c r="M170" i="13"/>
  <c r="O170" i="13"/>
  <c r="P170" i="13"/>
  <c r="P168" i="13"/>
  <c r="O168" i="13"/>
  <c r="M168" i="13"/>
  <c r="L168" i="13"/>
  <c r="K168" i="13"/>
  <c r="N168" i="13" s="1"/>
  <c r="H168" i="13"/>
  <c r="P167" i="13"/>
  <c r="O167" i="13"/>
  <c r="M167" i="13"/>
  <c r="L167" i="13"/>
  <c r="K167" i="13"/>
  <c r="N167" i="13" s="1"/>
  <c r="H167" i="13"/>
  <c r="P166" i="13"/>
  <c r="O166" i="13"/>
  <c r="M166" i="13"/>
  <c r="L166" i="13"/>
  <c r="K166" i="13"/>
  <c r="N166" i="13" s="1"/>
  <c r="H166" i="13"/>
  <c r="P165" i="13"/>
  <c r="O165" i="13"/>
  <c r="M165" i="13"/>
  <c r="L165" i="13"/>
  <c r="K165" i="13"/>
  <c r="N165" i="13" s="1"/>
  <c r="H165" i="13"/>
  <c r="P164" i="13"/>
  <c r="O164" i="13"/>
  <c r="M164" i="13"/>
  <c r="L164" i="13"/>
  <c r="K164" i="13"/>
  <c r="N164" i="13" s="1"/>
  <c r="H164" i="13"/>
  <c r="P163" i="13"/>
  <c r="O163" i="13"/>
  <c r="M163" i="13"/>
  <c r="L163" i="13"/>
  <c r="K163" i="13"/>
  <c r="N163" i="13" s="1"/>
  <c r="H163" i="13"/>
  <c r="P162" i="13"/>
  <c r="O162" i="13"/>
  <c r="M162" i="13"/>
  <c r="L162" i="13"/>
  <c r="K162" i="13"/>
  <c r="N162" i="13" s="1"/>
  <c r="H162" i="13"/>
  <c r="P161" i="13"/>
  <c r="O161" i="13"/>
  <c r="M161" i="13"/>
  <c r="L161" i="13"/>
  <c r="K161" i="13"/>
  <c r="N161" i="13" s="1"/>
  <c r="H161" i="13"/>
  <c r="P160" i="13"/>
  <c r="O160" i="13"/>
  <c r="M160" i="13"/>
  <c r="L160" i="13"/>
  <c r="K160" i="13"/>
  <c r="N160" i="13" s="1"/>
  <c r="H160" i="13"/>
  <c r="P159" i="13"/>
  <c r="O159" i="13"/>
  <c r="M159" i="13"/>
  <c r="L159" i="13"/>
  <c r="K159" i="13"/>
  <c r="N159" i="13" s="1"/>
  <c r="H159" i="13"/>
  <c r="P157" i="13"/>
  <c r="O157" i="13"/>
  <c r="M157" i="13"/>
  <c r="L157" i="13"/>
  <c r="K157" i="13"/>
  <c r="N157" i="13" s="1"/>
  <c r="H157" i="13"/>
  <c r="P156" i="13"/>
  <c r="O156" i="13"/>
  <c r="M156" i="13"/>
  <c r="L156" i="13"/>
  <c r="K156" i="13"/>
  <c r="N156" i="13" s="1"/>
  <c r="H156" i="13"/>
  <c r="P155" i="13"/>
  <c r="O155" i="13"/>
  <c r="M155" i="13"/>
  <c r="L155" i="13"/>
  <c r="K155" i="13"/>
  <c r="N155" i="13" s="1"/>
  <c r="H155" i="13"/>
  <c r="H152" i="13"/>
  <c r="K152" i="13"/>
  <c r="N152" i="13" s="1"/>
  <c r="L152" i="13"/>
  <c r="M152" i="13"/>
  <c r="O152" i="13"/>
  <c r="P152" i="13"/>
  <c r="P151" i="13"/>
  <c r="O151" i="13"/>
  <c r="M151" i="13"/>
  <c r="L151" i="13"/>
  <c r="K151" i="13"/>
  <c r="N151" i="13" s="1"/>
  <c r="H151" i="13"/>
  <c r="P150" i="13"/>
  <c r="O150" i="13"/>
  <c r="M150" i="13"/>
  <c r="L150" i="13"/>
  <c r="K150" i="13"/>
  <c r="N150" i="13" s="1"/>
  <c r="H150" i="13"/>
  <c r="O137" i="13"/>
  <c r="O136" i="13"/>
  <c r="P137" i="13"/>
  <c r="M137" i="13"/>
  <c r="L137" i="13"/>
  <c r="K137" i="13"/>
  <c r="N137" i="13" s="1"/>
  <c r="H137" i="13"/>
  <c r="P136" i="13"/>
  <c r="M136" i="13"/>
  <c r="L136" i="13"/>
  <c r="K136" i="13"/>
  <c r="N136" i="13" s="1"/>
  <c r="H136" i="13"/>
  <c r="P134" i="13"/>
  <c r="O134" i="13"/>
  <c r="M134" i="13"/>
  <c r="L134" i="13"/>
  <c r="K134" i="13"/>
  <c r="N134" i="13" s="1"/>
  <c r="H134" i="13"/>
  <c r="P133" i="13"/>
  <c r="O133" i="13"/>
  <c r="M133" i="13"/>
  <c r="L133" i="13"/>
  <c r="K133" i="13"/>
  <c r="N133" i="13" s="1"/>
  <c r="H133" i="13"/>
  <c r="P132" i="13"/>
  <c r="O132" i="13"/>
  <c r="M132" i="13"/>
  <c r="L132" i="13"/>
  <c r="K132" i="13"/>
  <c r="N132" i="13" s="1"/>
  <c r="H132" i="13"/>
  <c r="P131" i="13"/>
  <c r="O131" i="13"/>
  <c r="M131" i="13"/>
  <c r="L131" i="13"/>
  <c r="K131" i="13"/>
  <c r="N131" i="13" s="1"/>
  <c r="H131" i="13"/>
  <c r="H127" i="13"/>
  <c r="K127" i="13"/>
  <c r="N127" i="13" s="1"/>
  <c r="L127" i="13"/>
  <c r="M127" i="13"/>
  <c r="O127" i="13"/>
  <c r="P127" i="13"/>
  <c r="H128" i="13"/>
  <c r="K128" i="13"/>
  <c r="N128" i="13" s="1"/>
  <c r="L128" i="13"/>
  <c r="M128" i="13"/>
  <c r="O128" i="13"/>
  <c r="P128" i="13"/>
  <c r="H129" i="13"/>
  <c r="K129" i="13"/>
  <c r="N129" i="13" s="1"/>
  <c r="L129" i="13"/>
  <c r="M129" i="13"/>
  <c r="O129" i="13"/>
  <c r="P129" i="13"/>
  <c r="P126" i="13"/>
  <c r="O126" i="13"/>
  <c r="M126" i="13"/>
  <c r="L126" i="13"/>
  <c r="K126" i="13"/>
  <c r="N126" i="13" s="1"/>
  <c r="H126" i="13"/>
  <c r="P125" i="13"/>
  <c r="O125" i="13"/>
  <c r="M125" i="13"/>
  <c r="L125" i="13"/>
  <c r="K125" i="13"/>
  <c r="N125" i="13" s="1"/>
  <c r="H125" i="13"/>
  <c r="P122" i="13"/>
  <c r="O122" i="13"/>
  <c r="M122" i="13"/>
  <c r="L122" i="13"/>
  <c r="K122" i="13"/>
  <c r="N122" i="13" s="1"/>
  <c r="H122" i="13"/>
  <c r="P121" i="13"/>
  <c r="O121" i="13"/>
  <c r="M121" i="13"/>
  <c r="L121" i="13"/>
  <c r="K121" i="13"/>
  <c r="N121" i="13" s="1"/>
  <c r="H121" i="13"/>
  <c r="H119" i="13"/>
  <c r="K119" i="13"/>
  <c r="N119" i="13" s="1"/>
  <c r="L119" i="13"/>
  <c r="M119" i="13"/>
  <c r="O119" i="13"/>
  <c r="P119" i="13"/>
  <c r="P118" i="13"/>
  <c r="O118" i="13"/>
  <c r="M118" i="13"/>
  <c r="L118" i="13"/>
  <c r="K118" i="13"/>
  <c r="N118" i="13" s="1"/>
  <c r="H118" i="13"/>
  <c r="P117" i="13"/>
  <c r="O117" i="13"/>
  <c r="M117" i="13"/>
  <c r="L117" i="13"/>
  <c r="K117" i="13"/>
  <c r="N117" i="13" s="1"/>
  <c r="H117" i="13"/>
  <c r="P116" i="13"/>
  <c r="O116" i="13"/>
  <c r="M116" i="13"/>
  <c r="L116" i="13"/>
  <c r="K116" i="13"/>
  <c r="N116" i="13" s="1"/>
  <c r="H116" i="13"/>
  <c r="P115" i="13"/>
  <c r="O115" i="13"/>
  <c r="M115" i="13"/>
  <c r="L115" i="13"/>
  <c r="K115" i="13"/>
  <c r="N115" i="13" s="1"/>
  <c r="H115" i="13"/>
  <c r="P113" i="13"/>
  <c r="O113" i="13"/>
  <c r="M113" i="13"/>
  <c r="L113" i="13"/>
  <c r="K113" i="13"/>
  <c r="N113" i="13" s="1"/>
  <c r="H113" i="13"/>
  <c r="P112" i="13"/>
  <c r="O112" i="13"/>
  <c r="M112" i="13"/>
  <c r="L112" i="13"/>
  <c r="K112" i="13"/>
  <c r="N112" i="13" s="1"/>
  <c r="H112" i="13"/>
  <c r="P107" i="13"/>
  <c r="O107" i="13"/>
  <c r="M107" i="13"/>
  <c r="L107" i="13"/>
  <c r="K107" i="13"/>
  <c r="N107" i="13" s="1"/>
  <c r="H107" i="13"/>
  <c r="P106" i="13"/>
  <c r="O106" i="13"/>
  <c r="M106" i="13"/>
  <c r="L106" i="13"/>
  <c r="K106" i="13"/>
  <c r="N106" i="13" s="1"/>
  <c r="H106" i="13"/>
  <c r="P105" i="13"/>
  <c r="O105" i="13"/>
  <c r="M105" i="13"/>
  <c r="L105" i="13"/>
  <c r="K105" i="13"/>
  <c r="N105" i="13" s="1"/>
  <c r="H105" i="13"/>
  <c r="P104" i="13"/>
  <c r="O104" i="13"/>
  <c r="M104" i="13"/>
  <c r="L104" i="13"/>
  <c r="K104" i="13"/>
  <c r="N104" i="13" s="1"/>
  <c r="H104" i="13"/>
  <c r="P101" i="13"/>
  <c r="O101" i="13"/>
  <c r="M101" i="13"/>
  <c r="L101" i="13"/>
  <c r="K101" i="13"/>
  <c r="N101" i="13" s="1"/>
  <c r="H101" i="13"/>
  <c r="P100" i="13"/>
  <c r="O100" i="13"/>
  <c r="M100" i="13"/>
  <c r="L100" i="13"/>
  <c r="K100" i="13"/>
  <c r="N100" i="13" s="1"/>
  <c r="H100" i="13"/>
  <c r="P99" i="13"/>
  <c r="O99" i="13"/>
  <c r="M99" i="13"/>
  <c r="L99" i="13"/>
  <c r="K99" i="13"/>
  <c r="N99" i="13" s="1"/>
  <c r="H99" i="13"/>
  <c r="P98" i="13"/>
  <c r="O98" i="13"/>
  <c r="M98" i="13"/>
  <c r="L98" i="13"/>
  <c r="K98" i="13"/>
  <c r="N98" i="13" s="1"/>
  <c r="H98" i="13"/>
  <c r="P90" i="13"/>
  <c r="O90" i="13"/>
  <c r="M90" i="13"/>
  <c r="L90" i="13"/>
  <c r="K90" i="13"/>
  <c r="N90" i="13" s="1"/>
  <c r="H90" i="13"/>
  <c r="P89" i="13"/>
  <c r="O89" i="13"/>
  <c r="M89" i="13"/>
  <c r="L89" i="13"/>
  <c r="K89" i="13"/>
  <c r="N89" i="13" s="1"/>
  <c r="H89" i="13"/>
  <c r="P88" i="13"/>
  <c r="O88" i="13"/>
  <c r="M88" i="13"/>
  <c r="L88" i="13"/>
  <c r="K88" i="13"/>
  <c r="N88" i="13" s="1"/>
  <c r="H88" i="13"/>
  <c r="P83" i="13"/>
  <c r="O83" i="13"/>
  <c r="K83" i="13"/>
  <c r="N83" i="13" s="1"/>
  <c r="H83" i="13"/>
  <c r="P82" i="13"/>
  <c r="O82" i="13"/>
  <c r="K82" i="13"/>
  <c r="N82" i="13" s="1"/>
  <c r="H82" i="13"/>
  <c r="P81" i="13"/>
  <c r="O81" i="13"/>
  <c r="K81" i="13"/>
  <c r="N81" i="13" s="1"/>
  <c r="H81" i="13"/>
  <c r="P80" i="13"/>
  <c r="O80" i="13"/>
  <c r="K80" i="13"/>
  <c r="N80" i="13" s="1"/>
  <c r="H80" i="13"/>
  <c r="P78" i="13"/>
  <c r="O78" i="13"/>
  <c r="M78" i="13"/>
  <c r="L78" i="13"/>
  <c r="K78" i="13"/>
  <c r="N78" i="13" s="1"/>
  <c r="H78" i="13"/>
  <c r="P77" i="13"/>
  <c r="O77" i="13"/>
  <c r="M77" i="13"/>
  <c r="L77" i="13"/>
  <c r="K77" i="13"/>
  <c r="N77" i="13" s="1"/>
  <c r="H77" i="13"/>
  <c r="P75" i="13"/>
  <c r="O75" i="13"/>
  <c r="M75" i="13"/>
  <c r="L75" i="13"/>
  <c r="K75" i="13"/>
  <c r="N75" i="13" s="1"/>
  <c r="H75" i="13"/>
  <c r="P74" i="13"/>
  <c r="O74" i="13"/>
  <c r="M74" i="13"/>
  <c r="L74" i="13"/>
  <c r="K74" i="13"/>
  <c r="N74" i="13" s="1"/>
  <c r="H74" i="13"/>
  <c r="P73" i="13"/>
  <c r="O73" i="13"/>
  <c r="M73" i="13"/>
  <c r="L73" i="13"/>
  <c r="K73" i="13"/>
  <c r="N73" i="13" s="1"/>
  <c r="H73" i="13"/>
  <c r="P72" i="13"/>
  <c r="O72" i="13"/>
  <c r="M72" i="13"/>
  <c r="L72" i="13"/>
  <c r="K72" i="13"/>
  <c r="N72" i="13" s="1"/>
  <c r="H72" i="13"/>
  <c r="P71" i="13"/>
  <c r="O71" i="13"/>
  <c r="M71" i="13"/>
  <c r="L71" i="13"/>
  <c r="K71" i="13"/>
  <c r="N71" i="13" s="1"/>
  <c r="H71" i="13"/>
  <c r="P67" i="13"/>
  <c r="O67" i="13"/>
  <c r="M67" i="13"/>
  <c r="M66" i="13" s="1"/>
  <c r="M65" i="13" s="1"/>
  <c r="L67" i="13"/>
  <c r="L66" i="13" s="1"/>
  <c r="L65" i="13" s="1"/>
  <c r="K67" i="13"/>
  <c r="N67" i="13" s="1"/>
  <c r="N66" i="13" s="1"/>
  <c r="N65" i="13" s="1"/>
  <c r="H67" i="13"/>
  <c r="H66" i="13" s="1"/>
  <c r="P61" i="13"/>
  <c r="O61" i="13"/>
  <c r="M61" i="13"/>
  <c r="L61" i="13"/>
  <c r="K61" i="13"/>
  <c r="N61" i="13" s="1"/>
  <c r="H61" i="13"/>
  <c r="P60" i="13"/>
  <c r="O60" i="13"/>
  <c r="M60" i="13"/>
  <c r="L60" i="13"/>
  <c r="K60" i="13"/>
  <c r="N60" i="13" s="1"/>
  <c r="H60" i="13"/>
  <c r="P58" i="13"/>
  <c r="O58" i="13"/>
  <c r="M58" i="13"/>
  <c r="L58" i="13"/>
  <c r="K58" i="13"/>
  <c r="N58" i="13" s="1"/>
  <c r="H58" i="13"/>
  <c r="P57" i="13"/>
  <c r="O57" i="13"/>
  <c r="M57" i="13"/>
  <c r="L57" i="13"/>
  <c r="K57" i="13"/>
  <c r="N57" i="13" s="1"/>
  <c r="H57" i="13"/>
  <c r="P56" i="13"/>
  <c r="O56" i="13"/>
  <c r="M56" i="13"/>
  <c r="L56" i="13"/>
  <c r="K56" i="13"/>
  <c r="N56" i="13" s="1"/>
  <c r="H56" i="13"/>
  <c r="P55" i="13"/>
  <c r="O55" i="13"/>
  <c r="M55" i="13"/>
  <c r="L55" i="13"/>
  <c r="K55" i="13"/>
  <c r="N55" i="13" s="1"/>
  <c r="H55" i="13"/>
  <c r="P54" i="13"/>
  <c r="O54" i="13"/>
  <c r="M54" i="13"/>
  <c r="L54" i="13"/>
  <c r="K54" i="13"/>
  <c r="N54" i="13" s="1"/>
  <c r="H54" i="13"/>
  <c r="P53" i="13"/>
  <c r="O53" i="13"/>
  <c r="M53" i="13"/>
  <c r="L53" i="13"/>
  <c r="K53" i="13"/>
  <c r="N53" i="13" s="1"/>
  <c r="H53" i="13"/>
  <c r="H45" i="13"/>
  <c r="H50" i="13"/>
  <c r="K50" i="13"/>
  <c r="N50" i="13" s="1"/>
  <c r="L50" i="13"/>
  <c r="M50" i="13"/>
  <c r="O50" i="13"/>
  <c r="P50" i="13"/>
  <c r="H51" i="13"/>
  <c r="K51" i="13"/>
  <c r="N51" i="13" s="1"/>
  <c r="L51" i="13"/>
  <c r="M51" i="13"/>
  <c r="O51" i="13"/>
  <c r="P51" i="13"/>
  <c r="P49" i="13"/>
  <c r="O49" i="13"/>
  <c r="M49" i="13"/>
  <c r="L49" i="13"/>
  <c r="K49" i="13"/>
  <c r="N49" i="13" s="1"/>
  <c r="H49" i="13"/>
  <c r="P48" i="13"/>
  <c r="O48" i="13"/>
  <c r="M48" i="13"/>
  <c r="L48" i="13"/>
  <c r="K48" i="13"/>
  <c r="N48" i="13" s="1"/>
  <c r="H48" i="13"/>
  <c r="P47" i="13"/>
  <c r="O47" i="13"/>
  <c r="M47" i="13"/>
  <c r="L47" i="13"/>
  <c r="K47" i="13"/>
  <c r="N47" i="13" s="1"/>
  <c r="H47" i="13"/>
  <c r="P46" i="13"/>
  <c r="O46" i="13"/>
  <c r="M46" i="13"/>
  <c r="L46" i="13"/>
  <c r="K46" i="13"/>
  <c r="N46" i="13" s="1"/>
  <c r="H46" i="13"/>
  <c r="P45" i="13"/>
  <c r="O45" i="13"/>
  <c r="M45" i="13"/>
  <c r="L45" i="13"/>
  <c r="K45" i="13"/>
  <c r="N45" i="13" s="1"/>
  <c r="H38" i="13"/>
  <c r="P41" i="13"/>
  <c r="O41" i="13"/>
  <c r="M41" i="13"/>
  <c r="L41" i="13"/>
  <c r="K41" i="13"/>
  <c r="N41" i="13" s="1"/>
  <c r="H41" i="13"/>
  <c r="P40" i="13"/>
  <c r="O40" i="13"/>
  <c r="M40" i="13"/>
  <c r="L40" i="13"/>
  <c r="K40" i="13"/>
  <c r="N40" i="13" s="1"/>
  <c r="H40" i="13"/>
  <c r="P39" i="13"/>
  <c r="O39" i="13"/>
  <c r="M39" i="13"/>
  <c r="L39" i="13"/>
  <c r="K39" i="13"/>
  <c r="N39" i="13" s="1"/>
  <c r="H39" i="13"/>
  <c r="P38" i="13"/>
  <c r="O38" i="13"/>
  <c r="L38" i="13"/>
  <c r="K38" i="13"/>
  <c r="N38" i="13" s="1"/>
  <c r="P37" i="13"/>
  <c r="O37" i="13"/>
  <c r="M37" i="13"/>
  <c r="L37" i="13"/>
  <c r="K37" i="13"/>
  <c r="N37" i="13" s="1"/>
  <c r="H37" i="13"/>
  <c r="K26" i="13"/>
  <c r="N26" i="13" s="1"/>
  <c r="K25" i="13"/>
  <c r="N25" i="13" s="1"/>
  <c r="O25" i="13"/>
  <c r="H26" i="13"/>
  <c r="H24" i="13"/>
  <c r="K24" i="13"/>
  <c r="N24" i="13" s="1"/>
  <c r="L24" i="13"/>
  <c r="M24" i="13"/>
  <c r="O24" i="13"/>
  <c r="P24" i="13"/>
  <c r="H25" i="13"/>
  <c r="L25" i="13"/>
  <c r="M25" i="13"/>
  <c r="P25" i="13"/>
  <c r="L26" i="13"/>
  <c r="M26" i="13"/>
  <c r="P26" i="13"/>
  <c r="O17" i="13"/>
  <c r="P17" i="13"/>
  <c r="M17" i="13"/>
  <c r="M16" i="13" s="1"/>
  <c r="M14" i="13"/>
  <c r="M185" i="13" l="1"/>
  <c r="H185" i="13"/>
  <c r="L185" i="13"/>
  <c r="N185" i="13"/>
  <c r="L171" i="13"/>
  <c r="N171" i="13"/>
  <c r="M171" i="13"/>
  <c r="H171" i="13"/>
  <c r="N135" i="13"/>
  <c r="L135" i="13"/>
  <c r="M135" i="13"/>
  <c r="H135" i="13"/>
  <c r="N120" i="13"/>
  <c r="L120" i="13"/>
  <c r="M120" i="13"/>
  <c r="M114" i="13"/>
  <c r="H120" i="13"/>
  <c r="N114" i="13"/>
  <c r="L114" i="13"/>
  <c r="N87" i="13"/>
  <c r="H103" i="13"/>
  <c r="N103" i="13"/>
  <c r="L97" i="13"/>
  <c r="L103" i="13"/>
  <c r="M103" i="13"/>
  <c r="L87" i="13"/>
  <c r="M87" i="13"/>
  <c r="N97" i="13"/>
  <c r="M97" i="13"/>
  <c r="H97" i="13"/>
  <c r="H79" i="13"/>
  <c r="H87" i="13"/>
  <c r="N79" i="13"/>
  <c r="M59" i="13"/>
  <c r="H65" i="13"/>
  <c r="P65" i="13" s="1"/>
  <c r="P66" i="13"/>
  <c r="O66" i="13"/>
  <c r="H59" i="13"/>
  <c r="N59" i="13"/>
  <c r="L59" i="13"/>
  <c r="N36" i="13"/>
  <c r="M36" i="13"/>
  <c r="L36" i="13"/>
  <c r="H36" i="13"/>
  <c r="L52" i="13"/>
  <c r="Q174" i="13"/>
  <c r="N70" i="13"/>
  <c r="N69" i="13" s="1"/>
  <c r="N76" i="13"/>
  <c r="L181" i="13"/>
  <c r="H52" i="13"/>
  <c r="L70" i="13"/>
  <c r="L69" i="13" s="1"/>
  <c r="L76" i="13"/>
  <c r="N181" i="13"/>
  <c r="M181" i="13"/>
  <c r="H44" i="13"/>
  <c r="H181" i="13"/>
  <c r="H111" i="13"/>
  <c r="N52" i="13"/>
  <c r="M70" i="13"/>
  <c r="M69" i="13" s="1"/>
  <c r="M76" i="13"/>
  <c r="M52" i="13"/>
  <c r="L130" i="13"/>
  <c r="L158" i="13"/>
  <c r="Q176" i="13"/>
  <c r="Q159" i="13"/>
  <c r="Q163" i="13"/>
  <c r="Q175" i="13"/>
  <c r="Q187" i="13"/>
  <c r="Q186" i="13"/>
  <c r="Q172" i="13"/>
  <c r="Q183" i="13"/>
  <c r="Q164" i="13"/>
  <c r="Q182" i="13"/>
  <c r="Q169" i="13"/>
  <c r="Q173" i="13"/>
  <c r="Q160" i="13"/>
  <c r="Q168" i="13"/>
  <c r="Q167" i="13"/>
  <c r="Q184" i="13"/>
  <c r="N158" i="13"/>
  <c r="M158" i="13"/>
  <c r="H158" i="13"/>
  <c r="Q170" i="13"/>
  <c r="Q165" i="13"/>
  <c r="Q162" i="13"/>
  <c r="Q161" i="13"/>
  <c r="Q166" i="13"/>
  <c r="Q156" i="13"/>
  <c r="Q155" i="13"/>
  <c r="N154" i="13"/>
  <c r="H154" i="13"/>
  <c r="L154" i="13"/>
  <c r="M154" i="13"/>
  <c r="Q157" i="13"/>
  <c r="L149" i="13"/>
  <c r="N149" i="13"/>
  <c r="M149" i="13"/>
  <c r="H149" i="13"/>
  <c r="Q150" i="13"/>
  <c r="Q151" i="13"/>
  <c r="Q152" i="13"/>
  <c r="Q131" i="13"/>
  <c r="H124" i="13"/>
  <c r="Q129" i="13"/>
  <c r="Q128" i="13"/>
  <c r="Q125" i="13"/>
  <c r="Q136" i="13"/>
  <c r="M130" i="13"/>
  <c r="Q121" i="13"/>
  <c r="N124" i="13"/>
  <c r="L124" i="13"/>
  <c r="Q137" i="13"/>
  <c r="M124" i="13"/>
  <c r="H130" i="13"/>
  <c r="N130" i="13"/>
  <c r="Q134" i="13"/>
  <c r="Q132" i="13"/>
  <c r="Q133" i="13"/>
  <c r="Q127" i="13"/>
  <c r="Q126" i="13"/>
  <c r="Q122" i="13"/>
  <c r="L111" i="13"/>
  <c r="Q118" i="13"/>
  <c r="H114" i="13"/>
  <c r="Q119" i="13"/>
  <c r="Q116" i="13"/>
  <c r="Q117" i="13"/>
  <c r="Q115" i="13"/>
  <c r="M111" i="13"/>
  <c r="N111" i="13"/>
  <c r="Q112" i="13"/>
  <c r="Q113" i="13"/>
  <c r="Q67" i="13"/>
  <c r="Q74" i="13"/>
  <c r="Q73" i="13"/>
  <c r="Q72" i="13"/>
  <c r="Q58" i="13"/>
  <c r="Q98" i="13"/>
  <c r="Q75" i="13"/>
  <c r="Q77" i="13"/>
  <c r="Q90" i="13"/>
  <c r="Q89" i="13"/>
  <c r="Q105" i="13"/>
  <c r="Q107" i="13"/>
  <c r="Q104" i="13"/>
  <c r="Q106" i="13"/>
  <c r="Q99" i="13"/>
  <c r="Q100" i="13"/>
  <c r="Q101" i="13"/>
  <c r="Q88" i="13"/>
  <c r="Q82" i="13"/>
  <c r="Q81" i="13"/>
  <c r="Q83" i="13"/>
  <c r="Q80" i="13"/>
  <c r="Q78" i="13"/>
  <c r="H76" i="13"/>
  <c r="Q71" i="13"/>
  <c r="H70" i="13"/>
  <c r="H69" i="13" s="1"/>
  <c r="Q61" i="13"/>
  <c r="Q60" i="13"/>
  <c r="Q56" i="13"/>
  <c r="Q54" i="13"/>
  <c r="Q53" i="13"/>
  <c r="Q55" i="13"/>
  <c r="Q57" i="13"/>
  <c r="Q47" i="13"/>
  <c r="L44" i="13"/>
  <c r="M44" i="13"/>
  <c r="Q41" i="13"/>
  <c r="Q40" i="13"/>
  <c r="N44" i="13"/>
  <c r="Q37" i="13"/>
  <c r="Q46" i="13"/>
  <c r="Q49" i="13"/>
  <c r="Q39" i="13"/>
  <c r="Q45" i="13"/>
  <c r="Q51" i="13"/>
  <c r="Q50" i="13"/>
  <c r="Q48" i="13"/>
  <c r="Q38" i="13"/>
  <c r="Q26" i="13"/>
  <c r="Q24" i="13"/>
  <c r="Q25" i="13"/>
  <c r="Q17" i="13"/>
  <c r="K23" i="13"/>
  <c r="H153" i="13" l="1"/>
  <c r="L153" i="13"/>
  <c r="H35" i="13"/>
  <c r="L35" i="13"/>
  <c r="M35" i="13"/>
  <c r="N35" i="13"/>
  <c r="M153" i="13"/>
  <c r="N153" i="13"/>
  <c r="O69" i="13"/>
  <c r="P69" i="13"/>
  <c r="O65" i="13"/>
  <c r="Q65" i="13" s="1"/>
  <c r="Q66" i="13"/>
  <c r="P185" i="13"/>
  <c r="P181" i="13"/>
  <c r="O171" i="13"/>
  <c r="P171" i="13"/>
  <c r="P158" i="13"/>
  <c r="O154" i="13"/>
  <c r="P154" i="13"/>
  <c r="P149" i="13"/>
  <c r="O149" i="13"/>
  <c r="O120" i="13"/>
  <c r="P120" i="13"/>
  <c r="P124" i="13"/>
  <c r="O130" i="13"/>
  <c r="O135" i="13"/>
  <c r="P135" i="13"/>
  <c r="P130" i="13"/>
  <c r="O124" i="13"/>
  <c r="O111" i="13"/>
  <c r="O114" i="13"/>
  <c r="P114" i="13"/>
  <c r="P111" i="13"/>
  <c r="P103" i="13"/>
  <c r="P87" i="13"/>
  <c r="P59" i="13"/>
  <c r="O103" i="13"/>
  <c r="P97" i="13"/>
  <c r="O97" i="13"/>
  <c r="P79" i="13"/>
  <c r="O87" i="13"/>
  <c r="O76" i="13"/>
  <c r="P76" i="13"/>
  <c r="P70" i="13"/>
  <c r="O70" i="13"/>
  <c r="O59" i="13"/>
  <c r="P52" i="13"/>
  <c r="O44" i="13"/>
  <c r="O36" i="13"/>
  <c r="P44" i="13"/>
  <c r="P36" i="13"/>
  <c r="M15" i="13"/>
  <c r="M13" i="13" s="1"/>
  <c r="N23" i="13"/>
  <c r="K22" i="13"/>
  <c r="N22" i="13" s="1"/>
  <c r="K21" i="13"/>
  <c r="N21" i="13" s="1"/>
  <c r="H14" i="13"/>
  <c r="P23" i="13"/>
  <c r="O23" i="13"/>
  <c r="M23" i="13"/>
  <c r="L23" i="13"/>
  <c r="P22" i="13"/>
  <c r="O22" i="13"/>
  <c r="M22" i="13"/>
  <c r="L22" i="13"/>
  <c r="P21" i="13"/>
  <c r="O21" i="13"/>
  <c r="M21" i="13"/>
  <c r="L21" i="13"/>
  <c r="H22" i="13"/>
  <c r="H23" i="13"/>
  <c r="L14" i="13"/>
  <c r="L17" i="13"/>
  <c r="L16" i="13" s="1"/>
  <c r="H16" i="13"/>
  <c r="P153" i="13" l="1"/>
  <c r="O153" i="13"/>
  <c r="Q69" i="13"/>
  <c r="M20" i="13"/>
  <c r="M19" i="13" s="1"/>
  <c r="M249" i="13" s="1"/>
  <c r="L20" i="13"/>
  <c r="L19" i="13" s="1"/>
  <c r="N20" i="13"/>
  <c r="N19" i="13" s="1"/>
  <c r="H20" i="13"/>
  <c r="H19" i="13" s="1"/>
  <c r="P35" i="13"/>
  <c r="O35" i="13"/>
  <c r="Q171" i="13"/>
  <c r="Q154" i="13"/>
  <c r="Q149" i="13"/>
  <c r="Q120" i="13"/>
  <c r="Q124" i="13"/>
  <c r="Q135" i="13"/>
  <c r="Q130" i="13"/>
  <c r="Q114" i="13"/>
  <c r="P16" i="13"/>
  <c r="Q111" i="13"/>
  <c r="Q103" i="13"/>
  <c r="Q87" i="13"/>
  <c r="Q59" i="13"/>
  <c r="Q97" i="13"/>
  <c r="O79" i="13"/>
  <c r="Q79" i="13" s="1"/>
  <c r="Q76" i="13"/>
  <c r="Q70" i="13"/>
  <c r="O52" i="13"/>
  <c r="Q52" i="13" s="1"/>
  <c r="Q36" i="13"/>
  <c r="Q44" i="13"/>
  <c r="N17" i="13"/>
  <c r="N16" i="13" s="1"/>
  <c r="Q21" i="13"/>
  <c r="Q23" i="13"/>
  <c r="Q22" i="13"/>
  <c r="O16" i="13"/>
  <c r="Q153" i="13" l="1"/>
  <c r="Q35" i="13"/>
  <c r="O20" i="13"/>
  <c r="Q16" i="13"/>
  <c r="M247" i="13" l="1"/>
  <c r="M248" i="13" s="1"/>
  <c r="N15" i="13"/>
  <c r="H15" i="13"/>
  <c r="H13" i="13" s="1"/>
  <c r="L15" i="13"/>
  <c r="O15" i="13"/>
  <c r="P15" i="13"/>
  <c r="N14" i="13"/>
  <c r="O14" i="13"/>
  <c r="P14" i="13"/>
  <c r="H249" i="13" l="1"/>
  <c r="H247" i="13" s="1"/>
  <c r="H12" i="13"/>
  <c r="P13" i="13"/>
  <c r="N13" i="13"/>
  <c r="L13" i="13"/>
  <c r="L249" i="13" s="1"/>
  <c r="L247" i="13" s="1"/>
  <c r="Q15" i="13"/>
  <c r="Q14" i="13"/>
  <c r="N249" i="13" l="1"/>
  <c r="N247" i="13" s="1"/>
  <c r="H248" i="13"/>
  <c r="P249" i="13"/>
  <c r="O13" i="13"/>
  <c r="P20" i="13"/>
  <c r="N248" i="13" l="1"/>
  <c r="Q249" i="13"/>
  <c r="Q20" i="13"/>
  <c r="O181" i="13" l="1"/>
  <c r="Q181" i="13" s="1"/>
  <c r="Q13" i="13"/>
  <c r="P100" i="10" l="1"/>
  <c r="O100" i="10"/>
  <c r="P99" i="10"/>
  <c r="O99" i="10"/>
  <c r="P97" i="10"/>
  <c r="O97" i="10"/>
  <c r="P96" i="10"/>
  <c r="O96" i="10"/>
  <c r="Q96" i="10" s="1"/>
  <c r="P92" i="10"/>
  <c r="O92" i="10"/>
  <c r="P90" i="10"/>
  <c r="O90" i="10"/>
  <c r="Q90" i="10" s="1"/>
  <c r="P87" i="10"/>
  <c r="O87" i="10"/>
  <c r="P86" i="10"/>
  <c r="O86" i="10"/>
  <c r="Q86" i="10" s="1"/>
  <c r="P84" i="10"/>
  <c r="O84" i="10"/>
  <c r="P83" i="10"/>
  <c r="O83" i="10"/>
  <c r="Q83" i="10" s="1"/>
  <c r="P79" i="10"/>
  <c r="O79" i="10"/>
  <c r="P77" i="10"/>
  <c r="O77" i="10"/>
  <c r="Q77" i="10" s="1"/>
  <c r="P74" i="10"/>
  <c r="O74" i="10"/>
  <c r="P73" i="10"/>
  <c r="O73" i="10"/>
  <c r="Q73" i="10" s="1"/>
  <c r="P71" i="10"/>
  <c r="O71" i="10"/>
  <c r="P70" i="10"/>
  <c r="O70" i="10"/>
  <c r="Q70" i="10" s="1"/>
  <c r="P66" i="10"/>
  <c r="O66" i="10"/>
  <c r="Q66" i="10" s="1"/>
  <c r="P64" i="10"/>
  <c r="O64" i="10"/>
  <c r="Q64" i="10" s="1"/>
  <c r="P61" i="10"/>
  <c r="O61" i="10"/>
  <c r="Q61" i="10" s="1"/>
  <c r="P60" i="10"/>
  <c r="O60" i="10"/>
  <c r="O57" i="10"/>
  <c r="P57" i="10"/>
  <c r="Q57" i="10" s="1"/>
  <c r="P56" i="10"/>
  <c r="O56" i="10"/>
  <c r="P52" i="10"/>
  <c r="O52" i="10"/>
  <c r="P50" i="10"/>
  <c r="O50" i="10"/>
  <c r="O47" i="10"/>
  <c r="P47" i="10"/>
  <c r="P46" i="10"/>
  <c r="O46" i="10"/>
  <c r="Q46" i="10" s="1"/>
  <c r="O42" i="10"/>
  <c r="P42" i="10"/>
  <c r="O43" i="10"/>
  <c r="P43" i="10"/>
  <c r="O44" i="10"/>
  <c r="P44" i="10"/>
  <c r="P41" i="10"/>
  <c r="O41" i="10"/>
  <c r="O35" i="10"/>
  <c r="P35" i="10"/>
  <c r="O36" i="10"/>
  <c r="P36" i="10"/>
  <c r="O37" i="10"/>
  <c r="P37" i="10"/>
  <c r="O38" i="10"/>
  <c r="P38" i="10"/>
  <c r="P34" i="10"/>
  <c r="O34" i="10"/>
  <c r="Q34" i="10" s="1"/>
  <c r="P31" i="10"/>
  <c r="O31" i="10"/>
  <c r="P30" i="10"/>
  <c r="O30" i="10"/>
  <c r="Q30" i="10" s="1"/>
  <c r="P28" i="10"/>
  <c r="O28" i="10"/>
  <c r="P27" i="10"/>
  <c r="O27" i="10"/>
  <c r="Q27" i="10" s="1"/>
  <c r="O24" i="10"/>
  <c r="P24" i="10"/>
  <c r="O25" i="10"/>
  <c r="P25" i="10"/>
  <c r="P23" i="10"/>
  <c r="O23" i="10"/>
  <c r="O16" i="10"/>
  <c r="P16" i="10"/>
  <c r="O17" i="10"/>
  <c r="P17" i="10"/>
  <c r="O18" i="10"/>
  <c r="P18" i="10"/>
  <c r="O19" i="10"/>
  <c r="P19" i="10"/>
  <c r="O20" i="10"/>
  <c r="P20" i="10"/>
  <c r="O21" i="10"/>
  <c r="P21" i="10"/>
  <c r="P15" i="10"/>
  <c r="O15" i="10"/>
  <c r="Q15" i="10" s="1"/>
  <c r="O13" i="10"/>
  <c r="P13" i="10"/>
  <c r="P12" i="10"/>
  <c r="O12" i="10"/>
  <c r="M100" i="10"/>
  <c r="L100" i="10"/>
  <c r="K100" i="10"/>
  <c r="H100" i="10"/>
  <c r="M99" i="10"/>
  <c r="M98" i="10" s="1"/>
  <c r="L99" i="10"/>
  <c r="L98" i="10" s="1"/>
  <c r="K99" i="10"/>
  <c r="H99" i="10"/>
  <c r="H98" i="10" s="1"/>
  <c r="M97" i="10"/>
  <c r="L97" i="10"/>
  <c r="K97" i="10"/>
  <c r="H97" i="10"/>
  <c r="M96" i="10"/>
  <c r="L96" i="10"/>
  <c r="K96" i="10"/>
  <c r="H96" i="10"/>
  <c r="M95" i="10"/>
  <c r="L95" i="10"/>
  <c r="K95" i="10"/>
  <c r="N95" i="10" s="1"/>
  <c r="H95" i="10"/>
  <c r="M94" i="10"/>
  <c r="L94" i="10"/>
  <c r="K94" i="10"/>
  <c r="N94" i="10" s="1"/>
  <c r="H94" i="10"/>
  <c r="K93" i="10"/>
  <c r="M92" i="10"/>
  <c r="M91" i="10" s="1"/>
  <c r="L92" i="10"/>
  <c r="L91" i="10" s="1"/>
  <c r="K92" i="10"/>
  <c r="H92" i="10"/>
  <c r="H91" i="10" s="1"/>
  <c r="K91" i="10"/>
  <c r="M90" i="10"/>
  <c r="M89" i="10" s="1"/>
  <c r="L90" i="10"/>
  <c r="L89" i="10" s="1"/>
  <c r="K90" i="10"/>
  <c r="H90" i="10"/>
  <c r="H89" i="10" s="1"/>
  <c r="K89" i="10"/>
  <c r="M87" i="10"/>
  <c r="L87" i="10"/>
  <c r="K87" i="10"/>
  <c r="H87" i="10"/>
  <c r="M86" i="10"/>
  <c r="L86" i="10"/>
  <c r="K86" i="10"/>
  <c r="H86" i="10"/>
  <c r="K85" i="10"/>
  <c r="M84" i="10"/>
  <c r="L84" i="10"/>
  <c r="K84" i="10"/>
  <c r="H84" i="10"/>
  <c r="M83" i="10"/>
  <c r="L83" i="10"/>
  <c r="K83" i="10"/>
  <c r="H83" i="10"/>
  <c r="Q82" i="10"/>
  <c r="M82" i="10"/>
  <c r="L82" i="10"/>
  <c r="K82" i="10"/>
  <c r="N82" i="10" s="1"/>
  <c r="H82" i="10"/>
  <c r="Q81" i="10"/>
  <c r="M81" i="10"/>
  <c r="L81" i="10"/>
  <c r="K81" i="10"/>
  <c r="N81" i="10" s="1"/>
  <c r="H81" i="10"/>
  <c r="K80" i="10"/>
  <c r="M79" i="10"/>
  <c r="M78" i="10" s="1"/>
  <c r="L79" i="10"/>
  <c r="L78" i="10" s="1"/>
  <c r="K79" i="10"/>
  <c r="N79" i="10" s="1"/>
  <c r="N78" i="10" s="1"/>
  <c r="H79" i="10"/>
  <c r="H78" i="10" s="1"/>
  <c r="K78" i="10"/>
  <c r="M77" i="10"/>
  <c r="M76" i="10" s="1"/>
  <c r="L77" i="10"/>
  <c r="L76" i="10" s="1"/>
  <c r="K77" i="10"/>
  <c r="N77" i="10" s="1"/>
  <c r="N76" i="10" s="1"/>
  <c r="H77" i="10"/>
  <c r="H76" i="10" s="1"/>
  <c r="K76" i="10"/>
  <c r="M74" i="10"/>
  <c r="L74" i="10"/>
  <c r="K74" i="10"/>
  <c r="H74" i="10"/>
  <c r="M73" i="10"/>
  <c r="L73" i="10"/>
  <c r="L72" i="10" s="1"/>
  <c r="K73" i="10"/>
  <c r="H73" i="10"/>
  <c r="K72" i="10"/>
  <c r="M71" i="10"/>
  <c r="L71" i="10"/>
  <c r="K71" i="10"/>
  <c r="H71" i="10"/>
  <c r="M70" i="10"/>
  <c r="L70" i="10"/>
  <c r="K70" i="10"/>
  <c r="H70" i="10"/>
  <c r="M69" i="10"/>
  <c r="L69" i="10"/>
  <c r="K69" i="10"/>
  <c r="N69" i="10" s="1"/>
  <c r="H69" i="10"/>
  <c r="M68" i="10"/>
  <c r="L68" i="10"/>
  <c r="K68" i="10"/>
  <c r="N68" i="10" s="1"/>
  <c r="H68" i="10"/>
  <c r="K67" i="10"/>
  <c r="M66" i="10"/>
  <c r="M65" i="10" s="1"/>
  <c r="L66" i="10"/>
  <c r="L65" i="10" s="1"/>
  <c r="K66" i="10"/>
  <c r="H66" i="10"/>
  <c r="H65" i="10" s="1"/>
  <c r="K65" i="10"/>
  <c r="M64" i="10"/>
  <c r="L64" i="10"/>
  <c r="L63" i="10" s="1"/>
  <c r="K64" i="10"/>
  <c r="H64" i="10"/>
  <c r="H63" i="10" s="1"/>
  <c r="M63" i="10"/>
  <c r="K63" i="10"/>
  <c r="M61" i="10"/>
  <c r="M59" i="10" s="1"/>
  <c r="L61" i="10"/>
  <c r="K61" i="10"/>
  <c r="H61" i="10"/>
  <c r="M60" i="10"/>
  <c r="L60" i="10"/>
  <c r="K60" i="10"/>
  <c r="H60" i="10"/>
  <c r="H59" i="10" s="1"/>
  <c r="M57" i="10"/>
  <c r="L57" i="10"/>
  <c r="K57" i="10"/>
  <c r="H57" i="10"/>
  <c r="M56" i="10"/>
  <c r="L56" i="10"/>
  <c r="K56" i="10"/>
  <c r="H56" i="10"/>
  <c r="M55" i="10"/>
  <c r="L55" i="10"/>
  <c r="K55" i="10"/>
  <c r="N55" i="10" s="1"/>
  <c r="H55" i="10"/>
  <c r="M54" i="10"/>
  <c r="L54" i="10"/>
  <c r="K54" i="10"/>
  <c r="N54" i="10" s="1"/>
  <c r="H54" i="10"/>
  <c r="K53" i="10"/>
  <c r="M52" i="10"/>
  <c r="M51" i="10" s="1"/>
  <c r="L52" i="10"/>
  <c r="L51" i="10" s="1"/>
  <c r="K52" i="10"/>
  <c r="H52" i="10"/>
  <c r="H51" i="10" s="1"/>
  <c r="K51" i="10"/>
  <c r="M50" i="10"/>
  <c r="M49" i="10" s="1"/>
  <c r="L50" i="10"/>
  <c r="L49" i="10" s="1"/>
  <c r="K50" i="10"/>
  <c r="H50" i="10"/>
  <c r="H49" i="10" s="1"/>
  <c r="M47" i="10"/>
  <c r="L47" i="10"/>
  <c r="K47" i="10"/>
  <c r="H47" i="10"/>
  <c r="M46" i="10"/>
  <c r="L46" i="10"/>
  <c r="L45" i="10" s="1"/>
  <c r="K46" i="10"/>
  <c r="H46" i="10"/>
  <c r="M44" i="10"/>
  <c r="L44" i="10"/>
  <c r="K44" i="10"/>
  <c r="H44" i="10"/>
  <c r="M43" i="10"/>
  <c r="L43" i="10"/>
  <c r="K43" i="10"/>
  <c r="H43" i="10"/>
  <c r="M42" i="10"/>
  <c r="L42" i="10"/>
  <c r="K42" i="10"/>
  <c r="H42" i="10"/>
  <c r="M41" i="10"/>
  <c r="L41" i="10"/>
  <c r="K41" i="10"/>
  <c r="H41" i="10"/>
  <c r="M38" i="10"/>
  <c r="L38" i="10"/>
  <c r="K38" i="10"/>
  <c r="H38" i="10"/>
  <c r="M37" i="10"/>
  <c r="L37" i="10"/>
  <c r="K37" i="10"/>
  <c r="H37" i="10"/>
  <c r="M36" i="10"/>
  <c r="L36" i="10"/>
  <c r="K36" i="10"/>
  <c r="H36" i="10"/>
  <c r="M35" i="10"/>
  <c r="L35" i="10"/>
  <c r="K35" i="10"/>
  <c r="H35" i="10"/>
  <c r="M34" i="10"/>
  <c r="L34" i="10"/>
  <c r="K34" i="10"/>
  <c r="H34" i="10"/>
  <c r="M33" i="10"/>
  <c r="L33" i="10"/>
  <c r="K33" i="10"/>
  <c r="N33" i="10" s="1"/>
  <c r="H33" i="10"/>
  <c r="M31" i="10"/>
  <c r="L31" i="10"/>
  <c r="K31" i="10"/>
  <c r="H31" i="10"/>
  <c r="M30" i="10"/>
  <c r="L30" i="10"/>
  <c r="K30" i="10"/>
  <c r="H30" i="10"/>
  <c r="M28" i="10"/>
  <c r="L28" i="10"/>
  <c r="K28" i="10"/>
  <c r="H28" i="10"/>
  <c r="M27" i="10"/>
  <c r="L27" i="10"/>
  <c r="L26" i="10" s="1"/>
  <c r="K27" i="10"/>
  <c r="H27" i="10"/>
  <c r="M25" i="10"/>
  <c r="L25" i="10"/>
  <c r="K25" i="10"/>
  <c r="H25" i="10"/>
  <c r="M24" i="10"/>
  <c r="L24" i="10"/>
  <c r="K24" i="10"/>
  <c r="H24" i="10"/>
  <c r="M23" i="10"/>
  <c r="L23" i="10"/>
  <c r="K23" i="10"/>
  <c r="H23" i="10"/>
  <c r="M21" i="10"/>
  <c r="L21" i="10"/>
  <c r="K21" i="10"/>
  <c r="H21" i="10"/>
  <c r="M20" i="10"/>
  <c r="L20" i="10"/>
  <c r="K20" i="10"/>
  <c r="H20" i="10"/>
  <c r="M19" i="10"/>
  <c r="L19" i="10"/>
  <c r="K19" i="10"/>
  <c r="H19" i="10"/>
  <c r="M18" i="10"/>
  <c r="L18" i="10"/>
  <c r="K18" i="10"/>
  <c r="N18" i="10" s="1"/>
  <c r="H18" i="10"/>
  <c r="M17" i="10"/>
  <c r="L17" i="10"/>
  <c r="K17" i="10"/>
  <c r="H17" i="10"/>
  <c r="M16" i="10"/>
  <c r="L16" i="10"/>
  <c r="K16" i="10"/>
  <c r="H16" i="10"/>
  <c r="M15" i="10"/>
  <c r="L15" i="10"/>
  <c r="L14" i="10" s="1"/>
  <c r="K15" i="10"/>
  <c r="H15" i="10"/>
  <c r="M13" i="10"/>
  <c r="L13" i="10"/>
  <c r="K13" i="10"/>
  <c r="N13" i="10" s="1"/>
  <c r="H13" i="10"/>
  <c r="M12" i="10"/>
  <c r="L12" i="10"/>
  <c r="K12" i="10"/>
  <c r="H12" i="10"/>
  <c r="Q99" i="10" l="1"/>
  <c r="H53" i="10"/>
  <c r="H29" i="10"/>
  <c r="H45" i="10"/>
  <c r="Q20" i="10"/>
  <c r="Q71" i="10"/>
  <c r="H85" i="10"/>
  <c r="H11" i="10"/>
  <c r="M85" i="10"/>
  <c r="P85" i="10" s="1"/>
  <c r="O76" i="10"/>
  <c r="P76" i="10"/>
  <c r="P98" i="10"/>
  <c r="Q13" i="10"/>
  <c r="Q21" i="10"/>
  <c r="Q19" i="10"/>
  <c r="Q24" i="10"/>
  <c r="Q38" i="10"/>
  <c r="O91" i="10"/>
  <c r="Q16" i="10"/>
  <c r="Q25" i="10"/>
  <c r="Q35" i="10"/>
  <c r="Q44" i="10"/>
  <c r="O89" i="10"/>
  <c r="Q43" i="10"/>
  <c r="P89" i="10"/>
  <c r="P59" i="10"/>
  <c r="O78" i="10"/>
  <c r="Q42" i="10"/>
  <c r="Q74" i="10"/>
  <c r="Q79" i="10"/>
  <c r="Q84" i="10"/>
  <c r="Q87" i="10"/>
  <c r="Q92" i="10"/>
  <c r="Q97" i="10"/>
  <c r="Q100" i="10"/>
  <c r="P78" i="10"/>
  <c r="O98" i="10"/>
  <c r="Q28" i="10"/>
  <c r="Q31" i="10"/>
  <c r="Q47" i="10"/>
  <c r="P91" i="10"/>
  <c r="Q17" i="10"/>
  <c r="Q23" i="10"/>
  <c r="Q37" i="10"/>
  <c r="Q50" i="10"/>
  <c r="Q56" i="10"/>
  <c r="Q18" i="10"/>
  <c r="Q36" i="10"/>
  <c r="Q41" i="10"/>
  <c r="Q52" i="10"/>
  <c r="Q60" i="10"/>
  <c r="H22" i="10"/>
  <c r="N24" i="10"/>
  <c r="N36" i="10"/>
  <c r="L40" i="10"/>
  <c r="M93" i="10"/>
  <c r="M88" i="10" s="1"/>
  <c r="N96" i="10"/>
  <c r="L85" i="10"/>
  <c r="N38" i="10"/>
  <c r="L59" i="10"/>
  <c r="O59" i="10" s="1"/>
  <c r="H80" i="10"/>
  <c r="H75" i="10" s="1"/>
  <c r="H93" i="10"/>
  <c r="H88" i="10" s="1"/>
  <c r="L93" i="10"/>
  <c r="H40" i="10"/>
  <c r="H72" i="10"/>
  <c r="O72" i="10" s="1"/>
  <c r="M80" i="10"/>
  <c r="N90" i="10"/>
  <c r="N89" i="10" s="1"/>
  <c r="M67" i="10"/>
  <c r="M62" i="10" s="1"/>
  <c r="M72" i="10"/>
  <c r="M32" i="10"/>
  <c r="N17" i="10"/>
  <c r="L22" i="10"/>
  <c r="N27" i="10"/>
  <c r="M26" i="10"/>
  <c r="L29" i="10"/>
  <c r="N34" i="10"/>
  <c r="N50" i="10"/>
  <c r="N49" i="10" s="1"/>
  <c r="O49" i="10" s="1"/>
  <c r="N52" i="10"/>
  <c r="N51" i="10" s="1"/>
  <c r="P51" i="10" s="1"/>
  <c r="H67" i="10"/>
  <c r="N66" i="10"/>
  <c r="N65" i="10" s="1"/>
  <c r="P65" i="10" s="1"/>
  <c r="N56" i="10"/>
  <c r="M53" i="10"/>
  <c r="M48" i="10" s="1"/>
  <c r="M45" i="10"/>
  <c r="N47" i="10"/>
  <c r="N46" i="10"/>
  <c r="M40" i="10"/>
  <c r="M29" i="10"/>
  <c r="N19" i="10"/>
  <c r="N15" i="10"/>
  <c r="M14" i="10"/>
  <c r="M11" i="10"/>
  <c r="Q12" i="10"/>
  <c r="N16" i="10"/>
  <c r="N25" i="10"/>
  <c r="N28" i="10"/>
  <c r="N37" i="10"/>
  <c r="L67" i="10"/>
  <c r="L62" i="10" s="1"/>
  <c r="N83" i="10"/>
  <c r="N86" i="10"/>
  <c r="M22" i="10"/>
  <c r="L32" i="10"/>
  <c r="L80" i="10"/>
  <c r="L11" i="10"/>
  <c r="N23" i="10"/>
  <c r="N35" i="10"/>
  <c r="L53" i="10"/>
  <c r="N57" i="10"/>
  <c r="N64" i="10"/>
  <c r="N63" i="10" s="1"/>
  <c r="P63" i="10" s="1"/>
  <c r="N84" i="10"/>
  <c r="N92" i="10"/>
  <c r="N91" i="10" s="1"/>
  <c r="N97" i="10"/>
  <c r="M75" i="10"/>
  <c r="N30" i="10"/>
  <c r="H32" i="10"/>
  <c r="N41" i="10"/>
  <c r="H48" i="10"/>
  <c r="N60" i="10"/>
  <c r="N100" i="10"/>
  <c r="N44" i="10"/>
  <c r="N99" i="10"/>
  <c r="N12" i="10"/>
  <c r="N11" i="10" s="1"/>
  <c r="H14" i="10"/>
  <c r="H26" i="10"/>
  <c r="O26" i="10" s="1"/>
  <c r="N31" i="10"/>
  <c r="N42" i="10"/>
  <c r="N61" i="10"/>
  <c r="N43" i="10"/>
  <c r="N87" i="10"/>
  <c r="N20" i="10"/>
  <c r="N21" i="10"/>
  <c r="N70" i="10"/>
  <c r="N71" i="10"/>
  <c r="N73" i="10"/>
  <c r="N74" i="10"/>
  <c r="L48" i="10" l="1"/>
  <c r="P80" i="10"/>
  <c r="P49" i="10"/>
  <c r="N93" i="10"/>
  <c r="O80" i="10"/>
  <c r="Q80" i="10" s="1"/>
  <c r="N53" i="10"/>
  <c r="O53" i="10" s="1"/>
  <c r="P88" i="10"/>
  <c r="N80" i="10"/>
  <c r="O65" i="10"/>
  <c r="Q65" i="10" s="1"/>
  <c r="N45" i="10"/>
  <c r="P45" i="10" s="1"/>
  <c r="P72" i="10"/>
  <c r="P75" i="10"/>
  <c r="H62" i="10"/>
  <c r="L10" i="10"/>
  <c r="L75" i="10"/>
  <c r="O75" i="10" s="1"/>
  <c r="O85" i="10"/>
  <c r="O32" i="10"/>
  <c r="P93" i="10"/>
  <c r="P26" i="10"/>
  <c r="Q26" i="10" s="1"/>
  <c r="P32" i="10"/>
  <c r="L88" i="10"/>
  <c r="O88" i="10" s="1"/>
  <c r="O93" i="10"/>
  <c r="Q93" i="10" s="1"/>
  <c r="N67" i="10"/>
  <c r="P67" i="10" s="1"/>
  <c r="N32" i="10"/>
  <c r="N26" i="10"/>
  <c r="O51" i="10"/>
  <c r="Q51" i="10" s="1"/>
  <c r="Q76" i="10"/>
  <c r="Q89" i="10"/>
  <c r="Q78" i="10"/>
  <c r="O63" i="10"/>
  <c r="Q63" i="10" s="1"/>
  <c r="N72" i="10"/>
  <c r="N85" i="10"/>
  <c r="M10" i="10"/>
  <c r="N22" i="10"/>
  <c r="O22" i="10" s="1"/>
  <c r="P11" i="10"/>
  <c r="N14" i="10"/>
  <c r="O11" i="10"/>
  <c r="Q49" i="10"/>
  <c r="H10" i="10"/>
  <c r="N98" i="10"/>
  <c r="Q91" i="10"/>
  <c r="N59" i="10"/>
  <c r="N40" i="10"/>
  <c r="N29" i="10"/>
  <c r="N62" i="10" l="1"/>
  <c r="P62" i="10" s="1"/>
  <c r="O67" i="10"/>
  <c r="P53" i="10"/>
  <c r="Q53" i="10" s="1"/>
  <c r="Q32" i="10"/>
  <c r="L102" i="10"/>
  <c r="L103" i="10" s="1"/>
  <c r="L104" i="10" s="1"/>
  <c r="Q67" i="10"/>
  <c r="O10" i="10"/>
  <c r="N75" i="10"/>
  <c r="O45" i="10"/>
  <c r="Q45" i="10" s="1"/>
  <c r="Q11" i="10"/>
  <c r="M102" i="10"/>
  <c r="M103" i="10" s="1"/>
  <c r="M104" i="10" s="1"/>
  <c r="P10" i="10"/>
  <c r="H102" i="10"/>
  <c r="H103" i="10" s="1"/>
  <c r="H104" i="10" s="1"/>
  <c r="Q75" i="10"/>
  <c r="P22" i="10"/>
  <c r="Q22" i="10" s="1"/>
  <c r="Q85" i="10"/>
  <c r="P29" i="10"/>
  <c r="O29" i="10"/>
  <c r="N88" i="10"/>
  <c r="N10" i="10"/>
  <c r="P40" i="10"/>
  <c r="O40" i="10"/>
  <c r="O14" i="10"/>
  <c r="P14" i="10"/>
  <c r="N48" i="10"/>
  <c r="O62" i="10" l="1"/>
  <c r="Q62" i="10" s="1"/>
  <c r="O104" i="10"/>
  <c r="P104" i="10"/>
  <c r="Q98" i="10"/>
  <c r="Q29" i="10"/>
  <c r="Q59" i="10"/>
  <c r="Q40" i="10"/>
  <c r="Q72" i="10"/>
  <c r="N102" i="10"/>
  <c r="P48" i="10"/>
  <c r="O48" i="10"/>
  <c r="Q14" i="10"/>
  <c r="Q88" i="10" l="1"/>
  <c r="Q48" i="10"/>
  <c r="Q10" i="10"/>
  <c r="N103" i="10"/>
  <c r="N104" i="10" s="1"/>
  <c r="Q104" i="10" s="1"/>
  <c r="O249" i="13" l="1"/>
  <c r="L248" i="13" l="1"/>
  <c r="O185" i="13" l="1"/>
  <c r="Q185" i="13" s="1"/>
  <c r="O158" i="13" l="1"/>
  <c r="Q158" i="13" s="1"/>
</calcChain>
</file>

<file path=xl/sharedStrings.xml><?xml version="1.0" encoding="utf-8"?>
<sst xmlns="http://schemas.openxmlformats.org/spreadsheetml/2006/main" count="6993" uniqueCount="2062">
  <si>
    <r>
      <rPr>
        <b/>
        <sz val="8"/>
        <rFont val="Arial"/>
        <family val="2"/>
      </rPr>
      <t xml:space="preserve">
</t>
    </r>
  </si>
  <si>
    <r>
      <rPr>
        <b/>
        <sz val="7"/>
        <rFont val="Arial"/>
        <family val="2"/>
      </rPr>
      <t>1</t>
    </r>
  </si>
  <si>
    <r>
      <rPr>
        <b/>
        <sz val="7"/>
        <rFont val="Arial"/>
        <family val="2"/>
      </rPr>
      <t>PRAÇA DA IGREJA</t>
    </r>
  </si>
  <si>
    <r>
      <rPr>
        <b/>
        <sz val="7"/>
        <rFont val="Arial"/>
        <family val="2"/>
      </rPr>
      <t>2</t>
    </r>
  </si>
  <si>
    <r>
      <rPr>
        <b/>
        <sz val="7"/>
        <rFont val="Arial"/>
        <family val="2"/>
      </rPr>
      <t>RUA PROJETADA 01</t>
    </r>
  </si>
  <si>
    <r>
      <rPr>
        <b/>
        <sz val="7"/>
        <rFont val="Arial"/>
        <family val="2"/>
      </rPr>
      <t>3</t>
    </r>
  </si>
  <si>
    <r>
      <rPr>
        <b/>
        <sz val="7"/>
        <rFont val="Arial"/>
        <family val="2"/>
      </rPr>
      <t>RUA PROJETADA 02</t>
    </r>
  </si>
  <si>
    <r>
      <rPr>
        <b/>
        <sz val="7"/>
        <rFont val="Arial"/>
        <family val="2"/>
      </rPr>
      <t>4</t>
    </r>
  </si>
  <si>
    <r>
      <rPr>
        <b/>
        <sz val="7"/>
        <rFont val="Arial"/>
        <family val="2"/>
      </rPr>
      <t>RUA PROJETADA 03</t>
    </r>
  </si>
  <si>
    <r>
      <rPr>
        <b/>
        <sz val="7"/>
        <rFont val="Arial"/>
        <family val="2"/>
      </rPr>
      <t>5</t>
    </r>
  </si>
  <si>
    <r>
      <rPr>
        <b/>
        <sz val="7"/>
        <rFont val="Arial"/>
        <family val="2"/>
      </rPr>
      <t>RUA PROJETADA 04</t>
    </r>
  </si>
  <si>
    <r>
      <rPr>
        <b/>
        <sz val="6"/>
        <rFont val="Arial"/>
        <family val="2"/>
      </rPr>
      <t>VALOR BDI TOTAL:</t>
    </r>
  </si>
  <si>
    <r>
      <rPr>
        <b/>
        <sz val="6"/>
        <rFont val="Arial"/>
        <family val="2"/>
      </rPr>
      <t>VALOR ORÇAMENTO:</t>
    </r>
  </si>
  <si>
    <r>
      <rPr>
        <b/>
        <sz val="6"/>
        <rFont val="Arial"/>
        <family val="2"/>
      </rPr>
      <t>VALOR TOTAL:</t>
    </r>
  </si>
  <si>
    <r>
      <rPr>
        <sz val="7"/>
        <rFont val="Arial"/>
        <family val="2"/>
      </rPr>
      <t>1.1</t>
    </r>
  </si>
  <si>
    <r>
      <rPr>
        <sz val="7"/>
        <rFont val="Arial"/>
        <family val="2"/>
      </rPr>
      <t>SERVIÇOS PRELIMINARES</t>
    </r>
  </si>
  <si>
    <r>
      <rPr>
        <sz val="7"/>
        <rFont val="Arial"/>
        <family val="2"/>
      </rPr>
      <t>1.4</t>
    </r>
  </si>
  <si>
    <r>
      <rPr>
        <sz val="7"/>
        <rFont val="Arial"/>
        <family val="2"/>
      </rPr>
      <t>MURO DE CONTENÇÃO</t>
    </r>
  </si>
  <si>
    <r>
      <rPr>
        <sz val="7"/>
        <rFont val="Arial"/>
        <family val="2"/>
      </rPr>
      <t>1.12</t>
    </r>
  </si>
  <si>
    <r>
      <rPr>
        <sz val="7"/>
        <rFont val="Arial"/>
        <family val="2"/>
      </rPr>
      <t>ALVENARIA E REVESTIMENTO</t>
    </r>
  </si>
  <si>
    <r>
      <rPr>
        <sz val="7"/>
        <rFont val="Arial"/>
        <family val="2"/>
      </rPr>
      <t>1.16</t>
    </r>
  </si>
  <si>
    <r>
      <rPr>
        <sz val="7"/>
        <rFont val="Arial"/>
        <family val="2"/>
      </rPr>
      <t>PINTURA</t>
    </r>
  </si>
  <si>
    <r>
      <rPr>
        <sz val="7"/>
        <rFont val="Arial"/>
        <family val="2"/>
      </rPr>
      <t>1.19</t>
    </r>
  </si>
  <si>
    <r>
      <rPr>
        <sz val="7"/>
        <rFont val="Arial"/>
        <family val="2"/>
      </rPr>
      <t>PAVIMENTAÇÃO</t>
    </r>
  </si>
  <si>
    <r>
      <rPr>
        <sz val="7"/>
        <rFont val="Arial"/>
        <family val="2"/>
      </rPr>
      <t>1.22</t>
    </r>
  </si>
  <si>
    <r>
      <rPr>
        <sz val="7"/>
        <rFont val="Arial"/>
        <family val="2"/>
      </rPr>
      <t>INSTALAÇÕES ELETRICAS</t>
    </r>
  </si>
  <si>
    <r>
      <rPr>
        <sz val="7"/>
        <rFont val="Arial"/>
        <family val="2"/>
      </rPr>
      <t>1.28</t>
    </r>
  </si>
  <si>
    <r>
      <rPr>
        <sz val="7"/>
        <rFont val="Arial"/>
        <family val="2"/>
      </rPr>
      <t>SERVIÇOS COMPLEMENTARES</t>
    </r>
  </si>
  <si>
    <r>
      <rPr>
        <sz val="7"/>
        <rFont val="Arial"/>
        <family val="2"/>
      </rPr>
      <t>2.1</t>
    </r>
  </si>
  <si>
    <r>
      <rPr>
        <sz val="7"/>
        <rFont val="Arial"/>
        <family val="2"/>
      </rPr>
      <t>2.3</t>
    </r>
  </si>
  <si>
    <r>
      <rPr>
        <sz val="7"/>
        <rFont val="Arial"/>
        <family val="2"/>
      </rPr>
      <t>TERRAPLENAGEM</t>
    </r>
  </si>
  <si>
    <r>
      <rPr>
        <sz val="7"/>
        <rFont val="Arial"/>
        <family val="2"/>
      </rPr>
      <t>2.5</t>
    </r>
  </si>
  <si>
    <r>
      <rPr>
        <sz val="7"/>
        <rFont val="Arial"/>
        <family val="2"/>
      </rPr>
      <t>2.8</t>
    </r>
  </si>
  <si>
    <r>
      <rPr>
        <sz val="7"/>
        <rFont val="Arial"/>
        <family val="2"/>
      </rPr>
      <t>3.1</t>
    </r>
  </si>
  <si>
    <r>
      <rPr>
        <sz val="7"/>
        <rFont val="Arial"/>
        <family val="2"/>
      </rPr>
      <t>3.3</t>
    </r>
  </si>
  <si>
    <r>
      <rPr>
        <sz val="7"/>
        <rFont val="Arial"/>
        <family val="2"/>
      </rPr>
      <t>3.5</t>
    </r>
  </si>
  <si>
    <r>
      <rPr>
        <sz val="7"/>
        <rFont val="Arial"/>
        <family val="2"/>
      </rPr>
      <t>3.8</t>
    </r>
  </si>
  <si>
    <r>
      <rPr>
        <sz val="7"/>
        <rFont val="Arial"/>
        <family val="2"/>
      </rPr>
      <t>4.1</t>
    </r>
  </si>
  <si>
    <r>
      <rPr>
        <sz val="7"/>
        <rFont val="Arial"/>
        <family val="2"/>
      </rPr>
      <t>4.3</t>
    </r>
  </si>
  <si>
    <r>
      <rPr>
        <sz val="7"/>
        <rFont val="Arial"/>
        <family val="2"/>
      </rPr>
      <t>TERRAPLANAGEM</t>
    </r>
  </si>
  <si>
    <r>
      <rPr>
        <sz val="7"/>
        <rFont val="Arial"/>
        <family val="2"/>
      </rPr>
      <t>4.5</t>
    </r>
  </si>
  <si>
    <r>
      <rPr>
        <sz val="7"/>
        <rFont val="Arial"/>
        <family val="2"/>
      </rPr>
      <t>4.8</t>
    </r>
  </si>
  <si>
    <r>
      <rPr>
        <sz val="7"/>
        <rFont val="Arial"/>
        <family val="2"/>
      </rPr>
      <t>5.1</t>
    </r>
  </si>
  <si>
    <r>
      <rPr>
        <sz val="7"/>
        <rFont val="Arial"/>
        <family val="2"/>
      </rPr>
      <t>5.3</t>
    </r>
  </si>
  <si>
    <r>
      <rPr>
        <sz val="7"/>
        <rFont val="Arial"/>
        <family val="2"/>
      </rPr>
      <t>5.5</t>
    </r>
  </si>
  <si>
    <r>
      <rPr>
        <sz val="7"/>
        <rFont val="Arial"/>
        <family val="2"/>
      </rPr>
      <t>5.8</t>
    </r>
  </si>
  <si>
    <r>
      <rPr>
        <b/>
        <sz val="7"/>
        <rFont val="Arial"/>
        <family val="2"/>
      </rPr>
      <t>6</t>
    </r>
  </si>
  <si>
    <r>
      <rPr>
        <b/>
        <sz val="7"/>
        <rFont val="Arial"/>
        <family val="2"/>
      </rPr>
      <t>Benefícios e Despesas Indiretas (BDI)</t>
    </r>
  </si>
  <si>
    <t/>
  </si>
  <si>
    <r>
      <rPr>
        <b/>
        <sz val="8"/>
        <rFont val="Arial"/>
        <family val="2"/>
      </rPr>
      <t>1.2. COMP-45674323 - PLACA DE OBRA EM BANNER DE LONA PLOTADA COM ESTRUTURA DE MADEIRA- PARA OBRAS RÁPIDAS, FORNECIMENTO E INSTALAÇÃO (M2)</t>
    </r>
  </si>
  <si>
    <r>
      <rPr>
        <b/>
        <sz val="7"/>
        <rFont val="Arial"/>
        <family val="2"/>
      </rPr>
      <t>VALOR:</t>
    </r>
  </si>
  <si>
    <r>
      <rPr>
        <b/>
        <sz val="8"/>
        <rFont val="Arial"/>
        <family val="2"/>
      </rPr>
      <t>1.3. COMP-92020872 - LOCAÇÃO CONVENCIONAL DE OBRA, ATRAVÉS DE GABARITO DE TABUAS CORRIDAS PONTALETADAS COM REAPROVEITAMENTO DE 10 VEZES (M2)</t>
    </r>
  </si>
  <si>
    <r>
      <rPr>
        <b/>
        <sz val="8"/>
        <rFont val="Arial"/>
        <family val="2"/>
      </rPr>
      <t>1.5. 94319 - ATERRO MANUAL DE VALAS COM SOLO ARGILO-ARENOSO E COMPACTAÇÃO MECANIZADA. AF_05/2016 (M3)</t>
    </r>
  </si>
  <si>
    <r>
      <rPr>
        <b/>
        <sz val="6"/>
        <rFont val="Calibri"/>
        <family val="2"/>
      </rPr>
      <t>MATERIAL</t>
    </r>
  </si>
  <si>
    <r>
      <rPr>
        <b/>
        <sz val="6"/>
        <rFont val="Arial"/>
        <family val="2"/>
      </rPr>
      <t>FONTE</t>
    </r>
  </si>
  <si>
    <r>
      <rPr>
        <b/>
        <sz val="6"/>
        <rFont val="Arial"/>
        <family val="2"/>
      </rPr>
      <t>UNID</t>
    </r>
  </si>
  <si>
    <r>
      <rPr>
        <b/>
        <sz val="6"/>
        <rFont val="Arial"/>
        <family val="2"/>
      </rPr>
      <t>COEFICIENTE</t>
    </r>
  </si>
  <si>
    <r>
      <rPr>
        <b/>
        <sz val="6"/>
        <rFont val="Arial"/>
        <family val="2"/>
      </rPr>
      <t>PREÇO UNITÁRIO</t>
    </r>
  </si>
  <si>
    <r>
      <rPr>
        <b/>
        <sz val="6"/>
        <rFont val="Arial"/>
        <family val="2"/>
      </rPr>
      <t>TOTAL</t>
    </r>
  </si>
  <si>
    <r>
      <rPr>
        <sz val="7"/>
        <rFont val="Calibri"/>
        <family val="2"/>
      </rPr>
      <t>00006079</t>
    </r>
  </si>
  <si>
    <r>
      <rPr>
        <sz val="7"/>
        <rFont val="Calibri"/>
        <family val="2"/>
      </rPr>
      <t>ARGILA, ARGILA VERMELHA OU ARGILA ARENOSA (RETIRADA NA JAZIDA, SEM TRANSPORTE)</t>
    </r>
  </si>
  <si>
    <r>
      <rPr>
        <sz val="7"/>
        <rFont val="Calibri"/>
        <family val="2"/>
      </rPr>
      <t>SINAPI</t>
    </r>
  </si>
  <si>
    <r>
      <rPr>
        <sz val="7"/>
        <rFont val="Calibri"/>
        <family val="2"/>
      </rPr>
      <t>M3</t>
    </r>
  </si>
  <si>
    <r>
      <rPr>
        <b/>
        <sz val="6"/>
        <rFont val="Calibri"/>
        <family val="2"/>
      </rPr>
      <t>TOTAL MATERIAL:</t>
    </r>
  </si>
  <si>
    <r>
      <rPr>
        <b/>
        <sz val="6"/>
        <rFont val="Calibri"/>
        <family val="2"/>
      </rPr>
      <t>SERVICO</t>
    </r>
  </si>
  <si>
    <r>
      <rPr>
        <sz val="7"/>
        <rFont val="Calibri"/>
        <family val="2"/>
      </rPr>
      <t>5901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</si>
  <si>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CHP DIURNO. AF_06/2014</t>
    </r>
  </si>
  <si>
    <r>
      <rPr>
        <sz val="7"/>
        <rFont val="Calibri"/>
        <family val="2"/>
      </rPr>
      <t>CHP</t>
    </r>
  </si>
  <si>
    <r>
      <rPr>
        <sz val="7"/>
        <rFont val="Calibri"/>
        <family val="2"/>
      </rPr>
      <t>5903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</si>
  <si>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CHI DIURNO. AF_06/2014</t>
    </r>
  </si>
  <si>
    <r>
      <rPr>
        <sz val="7"/>
        <rFont val="Calibri"/>
        <family val="2"/>
      </rPr>
      <t>CHI</t>
    </r>
  </si>
  <si>
    <r>
      <rPr>
        <sz val="7"/>
        <rFont val="Calibri"/>
        <family val="2"/>
      </rPr>
      <t>88316</t>
    </r>
  </si>
  <si>
    <r>
      <rPr>
        <sz val="7"/>
        <rFont val="Calibri"/>
        <family val="2"/>
      </rPr>
      <t>SERVENTE COM ENCARGOS COMPLEMENTARES</t>
    </r>
  </si>
  <si>
    <r>
      <rPr>
        <sz val="7"/>
        <rFont val="Calibri"/>
        <family val="2"/>
      </rPr>
      <t>H</t>
    </r>
  </si>
  <si>
    <r>
      <rPr>
        <sz val="7"/>
        <rFont val="Calibri"/>
        <family val="2"/>
      </rPr>
      <t>91533</t>
    </r>
  </si>
  <si>
    <r>
      <rPr>
        <sz val="7"/>
        <rFont val="Calibri"/>
        <family val="2"/>
      </rPr>
      <t>COMPACTADOR DE SOLOS DE PERCUSSÃO (SOQUETE) COM MOTOR A GASOLINA 4 TEMPOS, POTÊNCIA 4 CV - CHP DIURNO. AF_08/2015</t>
    </r>
  </si>
  <si>
    <r>
      <rPr>
        <sz val="7"/>
        <rFont val="Calibri"/>
        <family val="2"/>
      </rPr>
      <t>91534</t>
    </r>
  </si>
  <si>
    <r>
      <rPr>
        <sz val="7"/>
        <rFont val="Calibri"/>
        <family val="2"/>
      </rPr>
      <t>COMPACTADOR DE SOLOS DE PERCUSSÃO (SOQUETE) COM MOTOR A GASOLINA 4 TEMPOS, POTÊNCIA 4 CV - CHI DIURNO. AF_08/2015</t>
    </r>
  </si>
  <si>
    <r>
      <rPr>
        <b/>
        <sz val="6"/>
        <rFont val="Calibri"/>
        <family val="2"/>
      </rPr>
      <t>TOTAL SERVICO:</t>
    </r>
  </si>
  <si>
    <r>
      <rPr>
        <b/>
        <sz val="8"/>
        <rFont val="Arial"/>
        <family val="2"/>
      </rPr>
      <t>1.6. 93358 - ESCAVAÇÃO MANUAL DE VALA COM PROFUNDIDADE MENOR OU IGUAL A 1,30 M. AF_02/2021 (M3)</t>
    </r>
  </si>
  <si>
    <r>
      <rPr>
        <b/>
        <sz val="8"/>
        <rFont val="Arial"/>
        <family val="2"/>
      </rPr>
      <t>1.7. 96619 - LASTRO DE CONCRETO MAGRO, APLICADO EM BLOCOS DE COROAMENTO OU SAPATAS, ESPESSURA DE 5 CM. AF_08/2017 (M2)</t>
    </r>
  </si>
  <si>
    <r>
      <rPr>
        <sz val="7"/>
        <rFont val="Calibri"/>
        <family val="2"/>
      </rPr>
      <t>88309</t>
    </r>
  </si>
  <si>
    <r>
      <rPr>
        <sz val="7"/>
        <rFont val="Calibri"/>
        <family val="2"/>
      </rPr>
      <t>PEDREIRO COM ENCARGOS COMPLEMENTARES</t>
    </r>
  </si>
  <si>
    <r>
      <rPr>
        <sz val="7"/>
        <rFont val="Calibri"/>
        <family val="2"/>
      </rPr>
      <t>94968</t>
    </r>
  </si>
  <si>
    <r>
      <rPr>
        <sz val="7"/>
        <rFont val="Calibri"/>
        <family val="2"/>
      </rPr>
      <t>CONCRETO MAGRO PARA LASTRO, TRAÇO 1:4,5:4,5 (EM MASSA SECA DE CIMENTO/ AREIA MÉDIA/ BRITA 1) - PREPARO MECÂNICO COM BETONEIRA 600 L. AF_05/2021</t>
    </r>
  </si>
  <si>
    <r>
      <rPr>
        <b/>
        <sz val="8"/>
        <rFont val="Arial"/>
        <family val="2"/>
      </rPr>
      <t>1.8. 92775 - ARMAÇÃO DE PILAR OU VIGA DE UMA ESTRUTURA CONVENCIONAL DE CONCRETO ARMADO EM UMA EDIFICAÇÃO TÉRREA OU SOBRADO UTILIZANDO AÇO CA-60 DE 5,0 MM - MONTAGEM. AF_12/2015 (KG)</t>
    </r>
  </si>
  <si>
    <r>
      <rPr>
        <sz val="7"/>
        <rFont val="Calibri"/>
        <family val="2"/>
      </rPr>
      <t>00039017</t>
    </r>
  </si>
  <si>
    <r>
      <rPr>
        <sz val="7"/>
        <rFont val="Calibri"/>
        <family val="2"/>
      </rPr>
      <t>ESPACADOR / DISTANCIADOR CIRCULAR COM ENTRADA LATERAL, EM PLASTICO, PARA VERGALHAO *4,2 A 12,5* MM, COBRIMENTO 20 MM</t>
    </r>
  </si>
  <si>
    <r>
      <rPr>
        <sz val="7"/>
        <rFont val="Calibri"/>
        <family val="2"/>
      </rPr>
      <t>UN</t>
    </r>
  </si>
  <si>
    <r>
      <rPr>
        <sz val="7"/>
        <rFont val="Calibri"/>
        <family val="2"/>
      </rPr>
      <t>00043132</t>
    </r>
  </si>
  <si>
    <r>
      <rPr>
        <sz val="7"/>
        <rFont val="Calibri"/>
        <family val="2"/>
      </rPr>
      <t>ARAME RECOZIDO 16 BWG, D = 1,65 MM (0,016 KG/M) OU 18 BWG, D = 1,25 MM (0,01 KG/M)</t>
    </r>
  </si>
  <si>
    <r>
      <rPr>
        <sz val="7"/>
        <rFont val="Calibri"/>
        <family val="2"/>
      </rPr>
      <t>KG</t>
    </r>
  </si>
  <si>
    <r>
      <rPr>
        <sz val="7"/>
        <rFont val="Calibri"/>
        <family val="2"/>
      </rPr>
      <t>88238</t>
    </r>
  </si>
  <si>
    <r>
      <rPr>
        <sz val="7"/>
        <rFont val="Calibri"/>
        <family val="2"/>
      </rPr>
      <t>AJUDANTE DE ARMADOR COM ENCARGOS COMPLEMENTARES</t>
    </r>
  </si>
  <si>
    <r>
      <rPr>
        <sz val="7"/>
        <rFont val="Calibri"/>
        <family val="2"/>
      </rPr>
      <t>88245</t>
    </r>
  </si>
  <si>
    <r>
      <rPr>
        <sz val="7"/>
        <rFont val="Calibri"/>
        <family val="2"/>
      </rPr>
      <t>ARMADOR COM ENCARGOS COMPLEMENTARES</t>
    </r>
  </si>
  <si>
    <r>
      <rPr>
        <sz val="7"/>
        <rFont val="Calibri"/>
        <family val="2"/>
      </rPr>
      <t>92791</t>
    </r>
  </si>
  <si>
    <r>
      <rPr>
        <sz val="7"/>
        <rFont val="Calibri"/>
        <family val="2"/>
      </rPr>
      <t>CORTE E DOBRA DE AÇO CA-60, DIÂMETRO DE 5,0 MM, UTILIZADO EM ESTRUTURAS DIVERSAS, EXCETO LAJES. AF_12/2015</t>
    </r>
  </si>
  <si>
    <r>
      <rPr>
        <b/>
        <sz val="8"/>
        <rFont val="Arial"/>
        <family val="2"/>
      </rPr>
      <t>1.9. 92778 - ARMAÇÃO DE PILAR OU VIGA DE UMA ESTRUTURA CONVENCIONAL DE CONCRETO ARMADO EM UMA EDIFICAÇÃO TÉRREA OU SOBRADO UTILIZANDO AÇO CA-50 DE 10,0 MM - MONTAGEM. AF_12/2015 (KG)</t>
    </r>
  </si>
  <si>
    <r>
      <rPr>
        <sz val="7"/>
        <rFont val="Calibri"/>
        <family val="2"/>
      </rPr>
      <t>92794</t>
    </r>
  </si>
  <si>
    <r>
      <rPr>
        <sz val="7"/>
        <rFont val="Calibri"/>
        <family val="2"/>
      </rPr>
      <t>CORTE E DOBRA DE AÇO CA-50, DIÂMETRO DE 10,0 MM, UTILIZADO EM ESTRUTURAS DIVERSAS, EXCETO LAJES. AF_12/2015</t>
    </r>
  </si>
  <si>
    <r>
      <rPr>
        <b/>
        <sz val="8"/>
        <rFont val="Arial"/>
        <family val="2"/>
      </rPr>
      <t>1.10. 94971 - CONCRETO FCK = 25MPA, TRAÇO 1:2,3:2,7 (EM MASSA SECA DE CIMENTO/ AREIA MÉDIA/ BRITA 1) - PREPARO MECÂNICO COM BETONEIRA 600 L. AF_05/2021 (M3)</t>
    </r>
  </si>
  <si>
    <r>
      <rPr>
        <sz val="7"/>
        <rFont val="Calibri"/>
        <family val="2"/>
      </rPr>
      <t>00000370</t>
    </r>
  </si>
  <si>
    <r>
      <rPr>
        <sz val="7"/>
        <rFont val="Calibri"/>
        <family val="2"/>
      </rPr>
      <t>AREIA MEDIA - POSTO JAZIDA/FORNECEDOR (RETIRADO NA JAZIDA, SEM TRANSPORTE)</t>
    </r>
  </si>
  <si>
    <r>
      <rPr>
        <sz val="7"/>
        <rFont val="Calibri"/>
        <family val="2"/>
      </rPr>
      <t>00001379</t>
    </r>
  </si>
  <si>
    <r>
      <rPr>
        <sz val="7"/>
        <rFont val="Calibri"/>
        <family val="2"/>
      </rPr>
      <t>CIMENTO PORTLAND COMPOSTO CP II-32</t>
    </r>
  </si>
  <si>
    <r>
      <rPr>
        <sz val="7"/>
        <rFont val="Calibri"/>
        <family val="2"/>
      </rPr>
      <t>00004721</t>
    </r>
  </si>
  <si>
    <r>
      <rPr>
        <sz val="7"/>
        <rFont val="Calibri"/>
        <family val="2"/>
      </rPr>
      <t>PEDRA BRITADA N. 1 (9,5 a 19 MM) POSTO PEDREIRA/FORNECEDOR, SEM FRETE</t>
    </r>
  </si>
  <si>
    <r>
      <rPr>
        <sz val="7"/>
        <rFont val="Calibri"/>
        <family val="2"/>
      </rPr>
      <t>88377</t>
    </r>
  </si>
  <si>
    <r>
      <rPr>
        <sz val="7"/>
        <rFont val="Calibri"/>
        <family val="2"/>
      </rPr>
      <t>OPERADOR DE BETONEIRA ESTACIONÁRIA/MISTURADOR COM ENCARGOS COMPLEMENTARES</t>
    </r>
  </si>
  <si>
    <r>
      <rPr>
        <sz val="7"/>
        <rFont val="Calibri"/>
        <family val="2"/>
      </rPr>
      <t>89225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</si>
  <si>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CHP DIURNO. AF_11/2014</t>
    </r>
  </si>
  <si>
    <r>
      <rPr>
        <sz val="7"/>
        <rFont val="Calibri"/>
        <family val="2"/>
      </rPr>
      <t>89226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</si>
  <si>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CHI DIURNO. AF_11/2014</t>
    </r>
  </si>
  <si>
    <r>
      <rPr>
        <b/>
        <sz val="8"/>
        <rFont val="Arial"/>
        <family val="2"/>
      </rPr>
      <t>1.11. 92873 - LANÇAMENTO COM USO DE BALDES, ADENSAMENTO E ACABAMENTO DE CONCRETO EM ESTRUTURAS. AF_12/2015 (M3)</t>
    </r>
  </si>
  <si>
    <r>
      <rPr>
        <sz val="7"/>
        <rFont val="Calibri"/>
        <family val="2"/>
      </rPr>
      <t>88262</t>
    </r>
  </si>
  <si>
    <r>
      <rPr>
        <sz val="7"/>
        <rFont val="Calibri"/>
        <family val="2"/>
      </rPr>
      <t>CARPINTEIRO DE FORMAS COM ENCARGOS COMPLEMENTARES</t>
    </r>
  </si>
  <si>
    <r>
      <rPr>
        <sz val="7"/>
        <rFont val="Calibri"/>
        <family val="2"/>
      </rPr>
      <t>90586</t>
    </r>
  </si>
  <si>
    <r>
      <rPr>
        <sz val="7"/>
        <rFont val="Calibri"/>
        <family val="2"/>
      </rPr>
      <t>VIBRADOR DE IMERSÃO, DIÂMETRO DE PONTEIRA 45MM, MOTOR ELÉTRICO TRIFÁSICO POTÊNCIA DE 2 CV - CHP DIURNO. AF_06/2015</t>
    </r>
  </si>
  <si>
    <r>
      <rPr>
        <sz val="7"/>
        <rFont val="Calibri"/>
        <family val="2"/>
      </rPr>
      <t>90587</t>
    </r>
  </si>
  <si>
    <r>
      <rPr>
        <sz val="7"/>
        <rFont val="Calibri"/>
        <family val="2"/>
      </rPr>
      <t>VIBRADOR DE IMERSÃO, DIÂMETRO DE PONTEIRA 45MM, MOTOR ELÉTRICO TRIFÁSICO POTÊNCIA DE 2 CV - CHI DIURNO. AF_06/2015</t>
    </r>
  </si>
  <si>
    <r>
      <rPr>
        <b/>
        <sz val="8"/>
        <rFont val="Arial"/>
        <family val="2"/>
      </rPr>
      <t>1.13. COMP-63016171 - ALVENARIA DE EMBASAMENTO EM TIJOLO CERAMICO FURADO 9X19X19CM, 1 VEZ (ESPESSURA 19 CM), ASSENTADO EM ARGAMASSA TRAÇO 1:4 (CIMENTO E AREIA MEDIA NÃO PENEIRADA), PREPARO MANUAL, JUNTA 1 CM (M2) (M2)</t>
    </r>
  </si>
  <si>
    <r>
      <rPr>
        <b/>
        <sz val="8"/>
        <rFont val="Arial"/>
        <family val="2"/>
      </rPr>
      <t>1.14. 87879 - CHAPISCO APLICADO EM ALVENARIAS E ESTRUTURAS DE CONCRETO INTERNAS, COM COLHER DE PEDREIRO. ARGAMASSA TRAÇO 1:3 COM PREPARO EM BETONEIRA 400L. AF_06/2014 (M2)</t>
    </r>
  </si>
  <si>
    <r>
      <rPr>
        <sz val="7"/>
        <rFont val="Calibri"/>
        <family val="2"/>
      </rPr>
      <t>87313</t>
    </r>
  </si>
  <si>
    <r>
      <rPr>
        <sz val="7"/>
        <rFont val="Calibri"/>
        <family val="2"/>
      </rPr>
      <t>ARGAMASSA TRAÇO 1:3 (EM VOLUME DE CIMENTO E AREIA GROSSA ÚMIDA) PARA CHAPISCO CONVENCIONAL, PREPARO MECÂNICO COM BETONEIRA 400 L. AF_08/2019</t>
    </r>
  </si>
  <si>
    <r>
      <rPr>
        <b/>
        <sz val="8"/>
        <rFont val="Arial"/>
        <family val="2"/>
      </rPr>
      <t>1.15. 87529 - MASSA ÚNICA, PARA RECEBIMENTO DE PINTURA, EM ARGAMASSA TRAÇO 1:2:8, PREPARO MECÂNICO COM BETONEIRA 400L, APLICADA MANUALMENTE EM FACES INTERNAS DE PAREDES, ESPESSURA DE 20MM, COM EXECUÇÃO DE TALISCAS. AF_06/2014 (M2)</t>
    </r>
  </si>
  <si>
    <r>
      <rPr>
        <sz val="7"/>
        <rFont val="Calibri"/>
        <family val="2"/>
      </rPr>
      <t>87292</t>
    </r>
  </si>
  <si>
    <r>
      <rPr>
        <sz val="7"/>
        <rFont val="Calibri"/>
        <family val="2"/>
      </rPr>
      <t>ARGAMASSA TRAÇO 1:2:8 (EM VOLUME DE CIMENTO, CAL E AREIA MÉDIA ÚMIDA) PARA EMBOÇO/MASSA ÚNICA/ASSENTAMENTO DE ALVENARIA DE VEDAÇÃO, PREPARO MECÂNICO COM BETONEIRA 400 L. AF_08/2019</t>
    </r>
  </si>
  <si>
    <r>
      <rPr>
        <b/>
        <sz val="8"/>
        <rFont val="Arial"/>
        <family val="2"/>
      </rPr>
      <t>1.17. 88485 - APLICAÇÃO DE FUNDO SELADOR ACRÍLICO EM PAREDES, UMA DEMÃO. AF_06/2014 (M2)</t>
    </r>
  </si>
  <si>
    <r>
      <rPr>
        <sz val="7"/>
        <rFont val="Calibri"/>
        <family val="2"/>
      </rPr>
      <t>00006085</t>
    </r>
  </si>
  <si>
    <r>
      <rPr>
        <sz val="7"/>
        <rFont val="Calibri"/>
        <family val="2"/>
      </rPr>
      <t>SELADOR ACRILICO OPACO PREMIUM INTERIOR/EXTERIOR</t>
    </r>
  </si>
  <si>
    <r>
      <rPr>
        <sz val="7"/>
        <rFont val="Calibri"/>
        <family val="2"/>
      </rPr>
      <t>L</t>
    </r>
  </si>
  <si>
    <r>
      <rPr>
        <sz val="7"/>
        <rFont val="Calibri"/>
        <family val="2"/>
      </rPr>
      <t>88310</t>
    </r>
  </si>
  <si>
    <r>
      <rPr>
        <sz val="7"/>
        <rFont val="Calibri"/>
        <family val="2"/>
      </rPr>
      <t>PINTOR COM ENCARGOS COMPLEMENTARES</t>
    </r>
  </si>
  <si>
    <r>
      <rPr>
        <b/>
        <sz val="8"/>
        <rFont val="Arial"/>
        <family val="2"/>
      </rPr>
      <t>1.18. 88489 - APLICAÇÃO MANUAL DE PINTURA COM TINTA LÁTEX ACRÍLICA EM PAREDES, DUAS DEMÃOS. AF_06/2014 (M2)</t>
    </r>
  </si>
  <si>
    <r>
      <rPr>
        <sz val="7"/>
        <rFont val="Calibri"/>
        <family val="2"/>
      </rPr>
      <t>00007356</t>
    </r>
  </si>
  <si>
    <r>
      <rPr>
        <sz val="7"/>
        <rFont val="Calibri"/>
        <family val="2"/>
      </rPr>
      <t>TINTA LATEX ACRILICA PREMIUM, COR BRANCO FOSCO</t>
    </r>
  </si>
  <si>
    <r>
      <rPr>
        <b/>
        <sz val="8"/>
        <rFont val="Arial"/>
        <family val="2"/>
      </rPr>
      <t>1.20. C5028 - PISO INTERTRAVADO TIPO TIJOLINHO (20 X 10 X 4CM), CINZA - COMPACTAÇÃO MECANIZADA (M2)</t>
    </r>
  </si>
  <si>
    <r>
      <rPr>
        <b/>
        <sz val="6"/>
        <rFont val="Calibri"/>
        <family val="2"/>
      </rPr>
      <t>EQUIPAMENTO</t>
    </r>
  </si>
  <si>
    <r>
      <rPr>
        <sz val="7"/>
        <rFont val="Calibri"/>
        <family val="2"/>
      </rPr>
      <t>I0612</t>
    </r>
  </si>
  <si>
    <r>
      <rPr>
        <sz val="7"/>
        <rFont val="Calibri"/>
        <family val="2"/>
      </rPr>
      <t>COMPACTADOR DE PLACA VIBRATÓRIA HP 7 (CHI)</t>
    </r>
  </si>
  <si>
    <r>
      <rPr>
        <sz val="7"/>
        <rFont val="Calibri"/>
        <family val="2"/>
      </rPr>
      <t>SEINFRA</t>
    </r>
  </si>
  <si>
    <r>
      <rPr>
        <sz val="7"/>
        <rFont val="Calibri"/>
        <family val="2"/>
      </rPr>
      <t>I0725</t>
    </r>
  </si>
  <si>
    <r>
      <rPr>
        <sz val="7"/>
        <rFont val="Calibri"/>
        <family val="2"/>
      </rPr>
      <t>COMPACTADOR DE PLACA VIBRATÓRIA HP 7 (CHP)</t>
    </r>
  </si>
  <si>
    <r>
      <rPr>
        <b/>
        <sz val="6"/>
        <rFont val="Calibri"/>
        <family val="2"/>
      </rPr>
      <t>TOTAL EQUIPAMENTO:</t>
    </r>
  </si>
  <si>
    <r>
      <rPr>
        <b/>
        <sz val="6"/>
        <rFont val="Calibri"/>
        <family val="2"/>
      </rPr>
      <t>MAO DE OBRA</t>
    </r>
  </si>
  <si>
    <r>
      <rPr>
        <sz val="7"/>
        <rFont val="Calibri"/>
        <family val="2"/>
      </rPr>
      <t>I0445</t>
    </r>
  </si>
  <si>
    <r>
      <rPr>
        <sz val="7"/>
        <rFont val="Calibri"/>
        <family val="2"/>
      </rPr>
      <t>CALCETEIRO</t>
    </r>
  </si>
  <si>
    <r>
      <rPr>
        <sz val="7"/>
        <rFont val="Calibri"/>
        <family val="2"/>
      </rPr>
      <t>I2543</t>
    </r>
  </si>
  <si>
    <r>
      <rPr>
        <sz val="7"/>
        <rFont val="Calibri"/>
        <family val="2"/>
      </rPr>
      <t>SERVENTE</t>
    </r>
  </si>
  <si>
    <r>
      <rPr>
        <b/>
        <sz val="6"/>
        <rFont val="Calibri"/>
        <family val="2"/>
      </rPr>
      <t>TOTAL MAO DE OBRA:</t>
    </r>
  </si>
  <si>
    <r>
      <rPr>
        <sz val="7"/>
        <rFont val="Calibri"/>
        <family val="2"/>
      </rPr>
      <t>I0109</t>
    </r>
  </si>
  <si>
    <r>
      <rPr>
        <sz val="7"/>
        <rFont val="Calibri"/>
        <family val="2"/>
      </rPr>
      <t>AREIA MEDIA</t>
    </r>
  </si>
  <si>
    <r>
      <rPr>
        <sz val="7"/>
        <rFont val="Calibri"/>
        <family val="2"/>
      </rPr>
      <t>I2403</t>
    </r>
  </si>
  <si>
    <r>
      <rPr>
        <sz val="7"/>
        <rFont val="Calibri"/>
        <family val="2"/>
      </rPr>
      <t>PÓ DE PEDRA</t>
    </r>
  </si>
  <si>
    <r>
      <rPr>
        <sz val="7"/>
        <rFont val="Calibri"/>
        <family val="2"/>
      </rPr>
      <t>I9513</t>
    </r>
  </si>
  <si>
    <r>
      <rPr>
        <sz val="7"/>
        <rFont val="Calibri"/>
        <family val="2"/>
      </rPr>
      <t>TIJOLINHO (20 X 10 X 4CM), COR NATURAL</t>
    </r>
  </si>
  <si>
    <r>
      <rPr>
        <b/>
        <sz val="8"/>
        <rFont val="Arial"/>
        <family val="2"/>
      </rPr>
      <t>1.21. S12436 - Rampa padrão para acesso de deficientes a passeio público, em concreto simples Fck=25MPa, desempolada, pintada em novacor, 02 demãos e piso tátil de alerta/direcional. (un)</t>
    </r>
  </si>
  <si>
    <r>
      <rPr>
        <sz val="7"/>
        <rFont val="Calibri"/>
        <family val="2"/>
      </rPr>
      <t>S00077</t>
    </r>
  </si>
  <si>
    <r>
      <rPr>
        <sz val="7"/>
        <rFont val="Calibri"/>
        <family val="2"/>
      </rPr>
      <t>Aterro de caixão de ediificação, com fornec. de areia, adensada com água</t>
    </r>
  </si>
  <si>
    <r>
      <rPr>
        <sz val="7"/>
        <rFont val="Calibri"/>
        <family val="2"/>
      </rPr>
      <t>ORSE</t>
    </r>
  </si>
  <si>
    <r>
      <rPr>
        <sz val="7"/>
        <rFont val="Calibri"/>
        <family val="2"/>
      </rPr>
      <t>m3</t>
    </r>
  </si>
  <si>
    <r>
      <rPr>
        <sz val="7"/>
        <rFont val="Calibri"/>
        <family val="2"/>
      </rPr>
      <t>S00098</t>
    </r>
  </si>
  <si>
    <r>
      <rPr>
        <sz val="7"/>
        <rFont val="Calibri"/>
        <family val="2"/>
      </rPr>
      <t>Concreto simples usinado fck=25mpa, bombeado, lançado e adensado em superestrutura</t>
    </r>
  </si>
  <si>
    <r>
      <rPr>
        <sz val="7"/>
        <rFont val="Calibri"/>
        <family val="2"/>
      </rPr>
      <t>S02323</t>
    </r>
  </si>
  <si>
    <r>
      <rPr>
        <sz val="7"/>
        <rFont val="Calibri"/>
        <family val="2"/>
      </rPr>
      <t>Pintura p/ piso c/ aplicação de 2 demãos tinta novacor, cores cerâmica, concreto, verde ou azul - aplicação c/ rôlo - R1</t>
    </r>
  </si>
  <si>
    <r>
      <rPr>
        <sz val="7"/>
        <rFont val="Calibri"/>
        <family val="2"/>
      </rPr>
      <t>m2</t>
    </r>
  </si>
  <si>
    <r>
      <rPr>
        <sz val="7"/>
        <rFont val="Calibri"/>
        <family val="2"/>
      </rPr>
      <t>S02497</t>
    </r>
  </si>
  <si>
    <r>
      <rPr>
        <sz val="7"/>
        <rFont val="Calibri"/>
        <family val="2"/>
      </rPr>
      <t>Escavação manual de vala ou cava em material de 1ª categoria, profundidade até 1,50m</t>
    </r>
  </si>
  <si>
    <r>
      <rPr>
        <sz val="7"/>
        <rFont val="Calibri"/>
        <family val="2"/>
      </rPr>
      <t>S02624</t>
    </r>
  </si>
  <si>
    <r>
      <rPr>
        <sz val="7"/>
        <rFont val="Calibri"/>
        <family val="2"/>
      </rPr>
      <t>Remoção e reposição de meio-fio</t>
    </r>
  </si>
  <si>
    <r>
      <rPr>
        <sz val="7"/>
        <rFont val="Calibri"/>
        <family val="2"/>
      </rPr>
      <t>m</t>
    </r>
  </si>
  <si>
    <r>
      <rPr>
        <sz val="7"/>
        <rFont val="Calibri"/>
        <family val="2"/>
      </rPr>
      <t>S03644</t>
    </r>
  </si>
  <si>
    <r>
      <rPr>
        <sz val="7"/>
        <rFont val="Calibri"/>
        <family val="2"/>
      </rPr>
      <t>Acabamento de superfície de piso de concreto com desempolamento manual</t>
    </r>
  </si>
  <si>
    <r>
      <rPr>
        <sz val="7"/>
        <rFont val="Calibri"/>
        <family val="2"/>
      </rPr>
      <t>S04864</t>
    </r>
  </si>
  <si>
    <r>
      <rPr>
        <sz val="7"/>
        <rFont val="Calibri"/>
        <family val="2"/>
      </rPr>
      <t>Piso tátil direcional e de alerta, em concreto colorido, p/deficientes visuais, dimensões 30x30cm, aplicado com argamassa industrializada ac-ii, rejuntado, exclusive regularização de base</t>
    </r>
  </si>
  <si>
    <r>
      <rPr>
        <sz val="7"/>
        <rFont val="Calibri"/>
        <family val="2"/>
      </rPr>
      <t>S09182</t>
    </r>
  </si>
  <si>
    <r>
      <rPr>
        <sz val="7"/>
        <rFont val="Calibri"/>
        <family val="2"/>
      </rPr>
      <t>Demolição de concreto com martelete e compressor</t>
    </r>
  </si>
  <si>
    <r>
      <rPr>
        <b/>
        <sz val="8"/>
        <rFont val="Arial"/>
        <family val="2"/>
      </rPr>
      <t>1.23. S10362 - Poste decorativo com 02 pétalas, em aço galvanizado com difusor em vidro transparente temperado, ref. PT-301/2, da Aladin ou similar, com 3,00m, inclusive lâmpada vapor metálico de 150W (un)</t>
    </r>
  </si>
  <si>
    <r>
      <rPr>
        <sz val="7"/>
        <rFont val="Calibri"/>
        <family val="2"/>
      </rPr>
      <t>I02436S</t>
    </r>
  </si>
  <si>
    <r>
      <rPr>
        <sz val="7"/>
        <rFont val="Calibri"/>
        <family val="2"/>
      </rPr>
      <t>Eletricista</t>
    </r>
  </si>
  <si>
    <r>
      <rPr>
        <sz val="7"/>
        <rFont val="Calibri"/>
        <family val="2"/>
      </rPr>
      <t>h</t>
    </r>
  </si>
  <si>
    <r>
      <rPr>
        <sz val="7"/>
        <rFont val="Calibri"/>
        <family val="2"/>
      </rPr>
      <t>I06111S</t>
    </r>
  </si>
  <si>
    <r>
      <rPr>
        <sz val="7"/>
        <rFont val="Calibri"/>
        <family val="2"/>
      </rPr>
      <t>Servente de obras</t>
    </r>
  </si>
  <si>
    <r>
      <rPr>
        <sz val="7"/>
        <rFont val="Calibri"/>
        <family val="2"/>
      </rPr>
      <t>I03956</t>
    </r>
  </si>
  <si>
    <r>
      <rPr>
        <sz val="7"/>
        <rFont val="Calibri"/>
        <family val="2"/>
      </rPr>
      <t>Lâmpada vapor metálico de 150 w</t>
    </r>
  </si>
  <si>
    <r>
      <rPr>
        <sz val="7"/>
        <rFont val="Calibri"/>
        <family val="2"/>
      </rPr>
      <t>un</t>
    </r>
  </si>
  <si>
    <r>
      <rPr>
        <sz val="7"/>
        <rFont val="Calibri"/>
        <family val="2"/>
      </rPr>
      <t>I11142</t>
    </r>
  </si>
  <si>
    <r>
      <rPr>
        <sz val="7"/>
        <rFont val="Calibri"/>
        <family val="2"/>
      </rPr>
      <t>Poste decorativo com 02 pétalas, em aço galvanizado, difusor em vidro transparente temperado, ref. PT-301/2 da Aladin ou similar, com 3,00m</t>
    </r>
  </si>
  <si>
    <r>
      <rPr>
        <sz val="7"/>
        <rFont val="Calibri"/>
        <family val="2"/>
      </rPr>
      <t>S00126</t>
    </r>
  </si>
  <si>
    <r>
      <rPr>
        <sz val="7"/>
        <rFont val="Calibri"/>
        <family val="2"/>
      </rPr>
      <t>Concreto simples fabricado na obra, fck=15 mpa, lançado e adensado</t>
    </r>
  </si>
  <si>
    <r>
      <rPr>
        <sz val="7"/>
        <rFont val="Calibri"/>
        <family val="2"/>
      </rPr>
      <t>S10549</t>
    </r>
  </si>
  <si>
    <r>
      <rPr>
        <sz val="7"/>
        <rFont val="Calibri"/>
        <family val="2"/>
      </rPr>
      <t>Encargos Complementares - Servente</t>
    </r>
  </si>
  <si>
    <r>
      <rPr>
        <sz val="7"/>
        <rFont val="Calibri"/>
        <family val="2"/>
      </rPr>
      <t>S10552</t>
    </r>
  </si>
  <si>
    <r>
      <rPr>
        <sz val="7"/>
        <rFont val="Calibri"/>
        <family val="2"/>
      </rPr>
      <t>Encargos Complementares - Eletricista</t>
    </r>
  </si>
  <si>
    <r>
      <rPr>
        <b/>
        <sz val="8"/>
        <rFont val="Arial"/>
        <family val="2"/>
      </rPr>
      <t>1.24. S08466 - Cabo de cobre PP Cordplast 2 x 1,5 mm2, 450/750v (m)</t>
    </r>
  </si>
  <si>
    <r>
      <rPr>
        <sz val="7"/>
        <rFont val="Calibri"/>
        <family val="2"/>
      </rPr>
      <t>I03803</t>
    </r>
  </si>
  <si>
    <r>
      <rPr>
        <sz val="7"/>
        <rFont val="Calibri"/>
        <family val="2"/>
      </rPr>
      <t>Cabo de cobre PP Cordplast 2 x 1,5 mm2, 450/750v</t>
    </r>
  </si>
  <si>
    <r>
      <rPr>
        <b/>
        <sz val="8"/>
        <rFont val="Arial"/>
        <family val="2"/>
      </rPr>
      <t>1.25. 91871 - ELETRODUTO RÍGIDO ROSCÁVEL, PVC, DN 25 MM (3/4"), PARA CIRCUITOS TERMINAIS, INSTALADO EM PAREDE - FORNECIMENTO E INSTALAÇÃO. AF_12/2015 (M)</t>
    </r>
  </si>
  <si>
    <r>
      <rPr>
        <sz val="7"/>
        <rFont val="Calibri"/>
        <family val="2"/>
      </rPr>
      <t>00002674</t>
    </r>
  </si>
  <si>
    <r>
      <rPr>
        <sz val="7"/>
        <rFont val="Calibri"/>
        <family val="2"/>
      </rPr>
      <t>ELETRODUTO DE PVC RIGIDO ROSCAVEL DE 3/4 ", SEM LUVA</t>
    </r>
  </si>
  <si>
    <r>
      <rPr>
        <sz val="7"/>
        <rFont val="Calibri"/>
        <family val="2"/>
      </rPr>
      <t>M</t>
    </r>
  </si>
  <si>
    <r>
      <rPr>
        <sz val="7"/>
        <rFont val="Calibri"/>
        <family val="2"/>
      </rPr>
      <t>88247</t>
    </r>
  </si>
  <si>
    <r>
      <rPr>
        <sz val="7"/>
        <rFont val="Calibri"/>
        <family val="2"/>
      </rPr>
      <t>AUXILIAR DE ELETRICISTA COM ENCARGOS COMPLEMENTARES</t>
    </r>
  </si>
  <si>
    <r>
      <rPr>
        <sz val="7"/>
        <rFont val="Calibri"/>
        <family val="2"/>
      </rPr>
      <t>88264</t>
    </r>
  </si>
  <si>
    <r>
      <rPr>
        <sz val="7"/>
        <rFont val="Calibri"/>
        <family val="2"/>
      </rPr>
      <t>ELETRICISTA COM ENCARGOS COMPLEMENTARES</t>
    </r>
  </si>
  <si>
    <r>
      <rPr>
        <b/>
        <sz val="8"/>
        <rFont val="Arial"/>
        <family val="2"/>
      </rPr>
      <t>1.26. 064870 - QUADRO DE DE DISTRIBUICAO DE EMBUTIR 3/4 DISJUNTORES PVC (UN)</t>
    </r>
  </si>
  <si>
    <r>
      <rPr>
        <sz val="7"/>
        <rFont val="Calibri"/>
        <family val="2"/>
      </rPr>
      <t>I099250</t>
    </r>
  </si>
  <si>
    <r>
      <rPr>
        <sz val="7"/>
        <rFont val="Calibri"/>
        <family val="2"/>
      </rPr>
      <t>ELETRICISTA</t>
    </r>
  </si>
  <si>
    <r>
      <rPr>
        <sz val="7"/>
        <rFont val="Calibri"/>
        <family val="2"/>
      </rPr>
      <t>SBC</t>
    </r>
  </si>
  <si>
    <r>
      <rPr>
        <sz val="7"/>
        <rFont val="Calibri"/>
        <family val="2"/>
      </rPr>
      <t>I099806</t>
    </r>
  </si>
  <si>
    <r>
      <rPr>
        <sz val="7"/>
        <rFont val="Calibri"/>
        <family val="2"/>
      </rPr>
      <t>AJUDANTE DE ELETRICISTA</t>
    </r>
  </si>
  <si>
    <r>
      <rPr>
        <sz val="7"/>
        <rFont val="Calibri"/>
        <family val="2"/>
      </rPr>
      <t>I004179</t>
    </r>
  </si>
  <si>
    <r>
      <rPr>
        <sz val="7"/>
        <rFont val="Calibri"/>
        <family val="2"/>
      </rPr>
      <t>QUADRO DE DISTRIBUICAO EMBUTIR 3/4 DISJUNTORES PVC TIGRE</t>
    </r>
  </si>
  <si>
    <r>
      <rPr>
        <sz val="7"/>
        <rFont val="Calibri"/>
        <family val="2"/>
      </rPr>
      <t>I004881</t>
    </r>
  </si>
  <si>
    <r>
      <rPr>
        <sz val="7"/>
        <rFont val="Calibri"/>
        <family val="2"/>
      </rPr>
      <t>DISJUNTOR BIPOLAR 16A CURVA C SCHNEIDER</t>
    </r>
  </si>
  <si>
    <r>
      <rPr>
        <sz val="7"/>
        <rFont val="Calibri"/>
        <family val="2"/>
      </rPr>
      <t>I004883</t>
    </r>
  </si>
  <si>
    <r>
      <rPr>
        <sz val="7"/>
        <rFont val="Calibri"/>
        <family val="2"/>
      </rPr>
      <t>DISJUNTOR BIPOLAR 32A CURVA C STECK</t>
    </r>
  </si>
  <si>
    <r>
      <rPr>
        <sz val="7"/>
        <rFont val="Calibri"/>
        <family val="2"/>
      </rPr>
      <t>I007863</t>
    </r>
  </si>
  <si>
    <r>
      <rPr>
        <sz val="7"/>
        <rFont val="Calibri"/>
        <family val="2"/>
      </rPr>
      <t>BUCHA/ARRUELA DE ALUMINIO PARA ELETRODUTO 1"</t>
    </r>
  </si>
  <si>
    <r>
      <rPr>
        <sz val="7"/>
        <rFont val="Calibri"/>
        <family val="2"/>
      </rPr>
      <t>CJ</t>
    </r>
  </si>
  <si>
    <r>
      <rPr>
        <b/>
        <sz val="8"/>
        <rFont val="Arial"/>
        <family val="2"/>
      </rPr>
      <t>1.27. I0980 - DISJUNTOR MONOPOLAR 10A (UN)</t>
    </r>
  </si>
  <si>
    <r>
      <rPr>
        <b/>
        <sz val="8"/>
        <rFont val="Arial"/>
        <family val="2"/>
      </rPr>
      <t>1.29. S08464 - Banco de concreto sem encosto, dimensão: 2,00x0,60m (un)</t>
    </r>
  </si>
  <si>
    <r>
      <rPr>
        <sz val="7"/>
        <rFont val="Calibri"/>
        <family val="2"/>
      </rPr>
      <t>I02456</t>
    </r>
  </si>
  <si>
    <r>
      <rPr>
        <sz val="7"/>
        <rFont val="Calibri"/>
        <family val="2"/>
      </rPr>
      <t>Caminhão guindauto 6,5 t ( m. benz - L1620/51 - 143,0 hp)</t>
    </r>
  </si>
  <si>
    <r>
      <rPr>
        <sz val="7"/>
        <rFont val="Calibri"/>
        <family val="2"/>
      </rPr>
      <t>I04750S</t>
    </r>
  </si>
  <si>
    <r>
      <rPr>
        <sz val="7"/>
        <rFont val="Calibri"/>
        <family val="2"/>
      </rPr>
      <t>Pedreiro (horista)</t>
    </r>
  </si>
  <si>
    <r>
      <rPr>
        <sz val="7"/>
        <rFont val="Calibri"/>
        <family val="2"/>
      </rPr>
      <t>I01379S</t>
    </r>
  </si>
  <si>
    <r>
      <rPr>
        <sz val="7"/>
        <rFont val="Calibri"/>
        <family val="2"/>
      </rPr>
      <t>Cimento portland composto cp ii-32</t>
    </r>
  </si>
  <si>
    <r>
      <rPr>
        <sz val="7"/>
        <rFont val="Calibri"/>
        <family val="2"/>
      </rPr>
      <t>kg</t>
    </r>
  </si>
  <si>
    <r>
      <rPr>
        <sz val="7"/>
        <rFont val="Calibri"/>
        <family val="2"/>
      </rPr>
      <t>S00087</t>
    </r>
  </si>
  <si>
    <r>
      <rPr>
        <sz val="7"/>
        <rFont val="Calibri"/>
        <family val="2"/>
      </rPr>
      <t>Forma plana para fundações, em compensado resinado 12mm, 04 usos</t>
    </r>
  </si>
  <si>
    <r>
      <rPr>
        <sz val="7"/>
        <rFont val="Calibri"/>
        <family val="2"/>
      </rPr>
      <t>S00094</t>
    </r>
  </si>
  <si>
    <r>
      <rPr>
        <sz val="7"/>
        <rFont val="Calibri"/>
        <family val="2"/>
      </rPr>
      <t>Concreto ciclópico</t>
    </r>
  </si>
  <si>
    <r>
      <rPr>
        <sz val="7"/>
        <rFont val="Calibri"/>
        <family val="2"/>
      </rPr>
      <t>S00140</t>
    </r>
  </si>
  <si>
    <r>
      <rPr>
        <sz val="7"/>
        <rFont val="Calibri"/>
        <family val="2"/>
      </rPr>
      <t>Aço CA - 50 Ø 6,3 a 12,5mm, inclusive corte, dobragem, montagem e colocacao de ferragens nas formas, para superestruturas e fundações - R1</t>
    </r>
  </si>
  <si>
    <r>
      <rPr>
        <sz val="7"/>
        <rFont val="Calibri"/>
        <family val="2"/>
      </rPr>
      <t>S00155</t>
    </r>
  </si>
  <si>
    <r>
      <rPr>
        <sz val="7"/>
        <rFont val="Calibri"/>
        <family val="2"/>
      </rPr>
      <t>Alvenaria tijolo cerâmico maciço (5x9x19), esp = 0,09m (singela), com argamassa traço t5 - 1:2:8 (cimento / cal / areia) c/ junta de 2,0cm - R1</t>
    </r>
  </si>
  <si>
    <r>
      <rPr>
        <sz val="7"/>
        <rFont val="Calibri"/>
        <family val="2"/>
      </rPr>
      <t>S01908</t>
    </r>
  </si>
  <si>
    <r>
      <rPr>
        <sz val="7"/>
        <rFont val="Calibri"/>
        <family val="2"/>
      </rPr>
      <t>Reboco ou emboço externo, de parede, com argamassa traço t5 - 1:2:8 (cimento / cal / areia), espessura 2,0 cm</t>
    </r>
  </si>
  <si>
    <r>
      <rPr>
        <sz val="7"/>
        <rFont val="Calibri"/>
        <family val="2"/>
      </rPr>
      <t>S02279</t>
    </r>
  </si>
  <si>
    <r>
      <rPr>
        <sz val="7"/>
        <rFont val="Calibri"/>
        <family val="2"/>
      </rPr>
      <t>Emassamento de superfície, com aplicação de 01 demão de massa acrílica, lixamento e retoques - Rev 03</t>
    </r>
  </si>
  <si>
    <r>
      <rPr>
        <sz val="7"/>
        <rFont val="Calibri"/>
        <family val="2"/>
      </rPr>
      <t>S02282</t>
    </r>
  </si>
  <si>
    <r>
      <rPr>
        <sz val="7"/>
        <rFont val="Calibri"/>
        <family val="2"/>
      </rPr>
      <t>Preparo de superfície com lixamento e aplicação de 01 demão de líquido selador acrílico</t>
    </r>
  </si>
  <si>
    <r>
      <rPr>
        <sz val="7"/>
        <rFont val="Calibri"/>
        <family val="2"/>
      </rPr>
      <t>S02288</t>
    </r>
  </si>
  <si>
    <r>
      <rPr>
        <sz val="7"/>
        <rFont val="Calibri"/>
        <family val="2"/>
      </rPr>
      <t>Pintura de acabamento com aplicação de 02 demaõs de tinta acrílica convencional</t>
    </r>
  </si>
  <si>
    <r>
      <rPr>
        <sz val="7"/>
        <rFont val="Calibri"/>
        <family val="2"/>
      </rPr>
      <t>S02509</t>
    </r>
  </si>
  <si>
    <r>
      <rPr>
        <sz val="7"/>
        <rFont val="Calibri"/>
        <family val="2"/>
      </rPr>
      <t>Carga manual de material de 1ª categoria</t>
    </r>
  </si>
  <si>
    <r>
      <rPr>
        <sz val="7"/>
        <rFont val="Calibri"/>
        <family val="2"/>
      </rPr>
      <t>S03310</t>
    </r>
  </si>
  <si>
    <r>
      <rPr>
        <sz val="7"/>
        <rFont val="Calibri"/>
        <family val="2"/>
      </rPr>
      <t>Chapisco em parede com argamassa traço t1 - 1:3 (cimento / areia) - Revisado 08/2015</t>
    </r>
  </si>
  <si>
    <r>
      <rPr>
        <sz val="7"/>
        <rFont val="Calibri"/>
        <family val="2"/>
      </rPr>
      <t>S10550</t>
    </r>
  </si>
  <si>
    <r>
      <rPr>
        <sz val="7"/>
        <rFont val="Calibri"/>
        <family val="2"/>
      </rPr>
      <t>Encargos Complementares - Pedreiro</t>
    </r>
  </si>
  <si>
    <r>
      <rPr>
        <b/>
        <sz val="8"/>
        <rFont val="Arial"/>
        <family val="2"/>
      </rPr>
      <t>1.30. COMP-99002435 - LIMPEZA FINAL DA OBRA (PAVIMENTAÇÃO) (M2)</t>
    </r>
  </si>
  <si>
    <r>
      <rPr>
        <b/>
        <sz val="8"/>
        <rFont val="Arial"/>
        <family val="2"/>
      </rPr>
      <t>1.31. 040726 - CORRIMAO/GUARDA CORPO PASSARELA-TUBOS SOLDADOS 1" E 1.1/2" (M)</t>
    </r>
  </si>
  <si>
    <r>
      <rPr>
        <sz val="7"/>
        <rFont val="Calibri"/>
        <family val="2"/>
      </rPr>
      <t>I099046</t>
    </r>
  </si>
  <si>
    <r>
      <rPr>
        <sz val="7"/>
        <rFont val="Calibri"/>
        <family val="2"/>
      </rPr>
      <t>SOLDADOR</t>
    </r>
  </si>
  <si>
    <r>
      <rPr>
        <sz val="7"/>
        <rFont val="Calibri"/>
        <family val="2"/>
      </rPr>
      <t>I099550</t>
    </r>
  </si>
  <si>
    <r>
      <rPr>
        <sz val="7"/>
        <rFont val="Calibri"/>
        <family val="2"/>
      </rPr>
      <t>PINTOR</t>
    </r>
  </si>
  <si>
    <r>
      <rPr>
        <sz val="7"/>
        <rFont val="Calibri"/>
        <family val="2"/>
      </rPr>
      <t>I000050</t>
    </r>
  </si>
  <si>
    <r>
      <rPr>
        <sz val="7"/>
        <rFont val="Calibri"/>
        <family val="2"/>
      </rPr>
      <t>CIMENTO PORTLAND CP III 32RS NBR 11578 (quilo)</t>
    </r>
  </si>
  <si>
    <r>
      <rPr>
        <sz val="7"/>
        <rFont val="Calibri"/>
        <family val="2"/>
      </rPr>
      <t>I000100</t>
    </r>
  </si>
  <si>
    <r>
      <rPr>
        <sz val="7"/>
        <rFont val="Calibri"/>
        <family val="2"/>
      </rPr>
      <t>AREIA GROSSA LAVADA</t>
    </r>
  </si>
  <si>
    <r>
      <rPr>
        <sz val="7"/>
        <rFont val="Calibri"/>
        <family val="2"/>
      </rPr>
      <t>I000344</t>
    </r>
  </si>
  <si>
    <r>
      <rPr>
        <sz val="7"/>
        <rFont val="Calibri"/>
        <family val="2"/>
      </rPr>
      <t>ACO CA 50 MEDIO (5,0mm a 25,0mm) (3/16" a 1")</t>
    </r>
  </si>
  <si>
    <r>
      <rPr>
        <sz val="7"/>
        <rFont val="Calibri"/>
        <family val="2"/>
      </rPr>
      <t>I000434</t>
    </r>
  </si>
  <si>
    <r>
      <rPr>
        <sz val="7"/>
        <rFont val="Calibri"/>
        <family val="2"/>
      </rPr>
      <t>SOLDA-ELETRODO OK 4600 AWS 6013 6,0mm 1/4"(lata 20kg)</t>
    </r>
  </si>
  <si>
    <r>
      <rPr>
        <sz val="7"/>
        <rFont val="Calibri"/>
        <family val="2"/>
      </rPr>
      <t>I002607</t>
    </r>
  </si>
  <si>
    <r>
      <rPr>
        <sz val="7"/>
        <rFont val="Calibri"/>
        <family val="2"/>
      </rPr>
      <t>SOLVENTE/REDUTOR THINNER EXTRA 1101 900 ML</t>
    </r>
  </si>
  <si>
    <r>
      <rPr>
        <sz val="7"/>
        <rFont val="Calibri"/>
        <family val="2"/>
      </rPr>
      <t>I003333</t>
    </r>
  </si>
  <si>
    <r>
      <rPr>
        <sz val="7"/>
        <rFont val="Calibri"/>
        <family val="2"/>
      </rPr>
      <t>TINTA ESMALTE INDUSTRIAL INQUINE (3,6 L)</t>
    </r>
  </si>
  <si>
    <r>
      <rPr>
        <sz val="7"/>
        <rFont val="Calibri"/>
        <family val="2"/>
      </rPr>
      <t>GL</t>
    </r>
  </si>
  <si>
    <r>
      <rPr>
        <sz val="7"/>
        <rFont val="Calibri"/>
        <family val="2"/>
      </rPr>
      <t>I006811</t>
    </r>
  </si>
  <si>
    <r>
      <rPr>
        <sz val="7"/>
        <rFont val="Calibri"/>
        <family val="2"/>
      </rPr>
      <t>TUBO ACO GALVANIZADO DIN 2440 NBR 5580 CLASSE L 1" (2,02kg/m)</t>
    </r>
  </si>
  <si>
    <r>
      <rPr>
        <sz val="7"/>
        <rFont val="Calibri"/>
        <family val="2"/>
      </rPr>
      <t>I030755</t>
    </r>
  </si>
  <si>
    <r>
      <rPr>
        <sz val="7"/>
        <rFont val="Calibri"/>
        <family val="2"/>
      </rPr>
      <t>TUBO ACO GALVANIZADO DIN 2440 NBR 5580 CLASSE L 1.1/2"(3,34kg/m)</t>
    </r>
  </si>
  <si>
    <r>
      <rPr>
        <b/>
        <sz val="8"/>
        <rFont val="Arial"/>
        <family val="2"/>
      </rPr>
      <t>2.2. COMP-10135364 - SERVIÇOS TOPOGRAFICOS PARA PAVIMENTAÇÃO, INCLUSIVE NOTA DE SERVIÇOS, ACOMPANHAMENTO E GREIDE (M2)</t>
    </r>
  </si>
  <si>
    <r>
      <rPr>
        <b/>
        <sz val="8"/>
        <rFont val="Arial"/>
        <family val="2"/>
      </rPr>
      <t>2.4. COMP-57703747 - REGULARIZAÇÃO E COMPACTAÇÃO DE SUBLEITO ATE 20 CM DE ESPESSURA (M2)</t>
    </r>
  </si>
  <si>
    <r>
      <rPr>
        <b/>
        <sz val="8"/>
        <rFont val="Arial"/>
        <family val="2"/>
      </rPr>
      <t>2.6. 101169 - EXECUÇÃO DE PAVIMENTO EM PARALELEPÍPEDOS, REJUNTAMENTO COM ARGAMASSA TRAÇO 1:3 (CIMENTO E AREIA). AF_05/2020 (M2)</t>
    </r>
  </si>
  <si>
    <r>
      <rPr>
        <sz val="7"/>
        <rFont val="Calibri"/>
        <family val="2"/>
      </rPr>
      <t>00000367</t>
    </r>
  </si>
  <si>
    <r>
      <rPr>
        <sz val="7"/>
        <rFont val="Calibri"/>
        <family val="2"/>
      </rPr>
      <t>AREIA GROSSA - POSTO JAZIDA/FORNECEDOR (RETIRADO NA JAZIDA, SEM TRANSPORTE)</t>
    </r>
  </si>
  <si>
    <r>
      <rPr>
        <sz val="7"/>
        <rFont val="Calibri"/>
        <family val="2"/>
      </rPr>
      <t>00004385</t>
    </r>
  </si>
  <si>
    <r>
      <rPr>
        <sz val="7"/>
        <rFont val="Calibri"/>
        <family val="2"/>
      </rPr>
      <t>PARALELEPIPEDO GRANITICO OU BASALTICO, PARA PAVIMENTACAO, SEM FRETE (VARIACAO REGIONAL DE PECAS POR M2)</t>
    </r>
  </si>
  <si>
    <r>
      <rPr>
        <sz val="7"/>
        <rFont val="Calibri"/>
        <family val="2"/>
      </rPr>
      <t>MIL</t>
    </r>
  </si>
  <si>
    <r>
      <rPr>
        <sz val="7"/>
        <rFont val="Calibri"/>
        <family val="2"/>
      </rPr>
      <t>5684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</si>
  <si>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CHP DIURNO. AF_06/2014</t>
    </r>
  </si>
  <si>
    <r>
      <rPr>
        <sz val="7"/>
        <rFont val="Calibri"/>
        <family val="2"/>
      </rPr>
      <t>5685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</si>
  <si>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CHI DIURNO. AF_06/2014</t>
    </r>
  </si>
  <si>
    <r>
      <rPr>
        <sz val="7"/>
        <rFont val="Calibri"/>
        <family val="2"/>
      </rPr>
      <t>88260</t>
    </r>
  </si>
  <si>
    <r>
      <rPr>
        <sz val="7"/>
        <rFont val="Calibri"/>
        <family val="2"/>
      </rPr>
      <t>CALCETEIRO COM ENCARGOS COMPLEMENTARES</t>
    </r>
  </si>
  <si>
    <r>
      <rPr>
        <sz val="7"/>
        <rFont val="Calibri"/>
        <family val="2"/>
      </rPr>
      <t>88628</t>
    </r>
  </si>
  <si>
    <r>
      <rPr>
        <sz val="7"/>
        <rFont val="Calibri"/>
        <family val="2"/>
      </rPr>
      <t>ARGAMASSA TRAÇO 1:3 (EM VOLUME DE CIMENTO E AREIA MÉDIA ÚMIDA), PREPARO MECÂNICO COM BETONEIRA 400 L. AF_08/2019</t>
    </r>
  </si>
  <si>
    <r>
      <rPr>
        <b/>
        <sz val="8"/>
        <rFont val="Arial"/>
        <family val="2"/>
      </rPr>
      <t>2.7. COMP-56335890 - FORN. E APLICAÇÃO DE MEIO FIO EM PEDRA GRANITICA  (M)</t>
    </r>
  </si>
  <si>
    <r>
      <rPr>
        <b/>
        <sz val="8"/>
        <rFont val="Arial"/>
        <family val="2"/>
      </rPr>
      <t>2.9. COMP-071007 - PINTURA DE MEIO FIO (CAIAÇÃO) (M)</t>
    </r>
  </si>
  <si>
    <r>
      <rPr>
        <b/>
        <sz val="8"/>
        <rFont val="Arial"/>
        <family val="2"/>
      </rPr>
      <t>2.10. S06191 - Limpeza de ruas (varrição e remoção de entulhos) (m²)</t>
    </r>
  </si>
  <si>
    <r>
      <rPr>
        <sz val="7"/>
        <rFont val="Calibri"/>
        <family val="2"/>
      </rPr>
      <t>S05073</t>
    </r>
  </si>
  <si>
    <r>
      <rPr>
        <sz val="7"/>
        <rFont val="Calibri"/>
        <family val="2"/>
      </rPr>
      <t>Transporte local com caminhão basculante de 10m³, em rodovia pavimentada (conservação) densidade=1,5t/m³</t>
    </r>
  </si>
  <si>
    <r>
      <rPr>
        <sz val="7"/>
        <rFont val="Calibri"/>
        <family val="2"/>
      </rPr>
      <t>tkm</t>
    </r>
  </si>
  <si>
    <r>
      <rPr>
        <b/>
        <sz val="8"/>
        <rFont val="Arial"/>
        <family val="2"/>
      </rPr>
      <t>3.2. COMP-10135364 - SERVIÇOS TOPOGRAFICOS PARA PAVIMENTAÇÃO, INCLUSIVE NOTA DE SERVIÇOS, ACOMPANHAMENTO E GREIDE (M2)</t>
    </r>
  </si>
  <si>
    <r>
      <rPr>
        <b/>
        <sz val="8"/>
        <rFont val="Arial"/>
        <family val="2"/>
      </rPr>
      <t>3.4. COMP-57703747 - REGULARIZAÇÃO E COMPACTAÇÃO DE SUBLEITO ATE 20 CM DE ESPESSURA (M2)</t>
    </r>
  </si>
  <si>
    <r>
      <rPr>
        <b/>
        <sz val="8"/>
        <rFont val="Arial"/>
        <family val="2"/>
      </rPr>
      <t>3.6. 101169 - EXECUÇÃO DE PAVIMENTO EM PARALELEPÍPEDOS, REJUNTAMENTO COM ARGAMASSA TRAÇO 1:3 (CIMENTO E AREIA). AF_05/2020 (M2)</t>
    </r>
  </si>
  <si>
    <r>
      <rPr>
        <b/>
        <sz val="8"/>
        <rFont val="Arial"/>
        <family val="2"/>
      </rPr>
      <t>3.7. COMP-56335890 - FORN. E APLICAÇÃO DE MEIO FIO EM PEDRA GRANITICA  (M)</t>
    </r>
  </si>
  <si>
    <r>
      <rPr>
        <b/>
        <sz val="8"/>
        <rFont val="Arial"/>
        <family val="2"/>
      </rPr>
      <t>3.9. S12467 - Pintura de meio fio (caiação) (m)</t>
    </r>
  </si>
  <si>
    <r>
      <rPr>
        <sz val="7"/>
        <rFont val="Calibri"/>
        <family val="2"/>
      </rPr>
      <t>S02322</t>
    </r>
  </si>
  <si>
    <r>
      <rPr>
        <sz val="7"/>
        <rFont val="Calibri"/>
        <family val="2"/>
      </rPr>
      <t>Pintura de acabamento com aplicação de 02 demãos de tinta mineral em pó (Hidracor ou similar)</t>
    </r>
  </si>
  <si>
    <r>
      <rPr>
        <b/>
        <sz val="8"/>
        <rFont val="Arial"/>
        <family val="2"/>
      </rPr>
      <t>3.10. S06191 - Limpeza de ruas (varrição e remoção de entulhos) (m²)</t>
    </r>
  </si>
  <si>
    <r>
      <rPr>
        <b/>
        <sz val="8"/>
        <rFont val="Arial"/>
        <family val="2"/>
      </rPr>
      <t>4.2. COMP-10135364 - SERVIÇOS TOPOGRAFICOS PARA PAVIMENTAÇÃO, INCLUSIVE NOTA DE SERVIÇOS, ACOMPANHAMENTO E GREIDE (M2)</t>
    </r>
  </si>
  <si>
    <r>
      <rPr>
        <b/>
        <sz val="8"/>
        <rFont val="Arial"/>
        <family val="2"/>
      </rPr>
      <t>4.4. COMP-57703747 - REGULARIZAÇÃO E COMPACTAÇÃO DE SUBLEITO ATE 20 CM DE ESPESSURA (M2)</t>
    </r>
  </si>
  <si>
    <r>
      <rPr>
        <b/>
        <sz val="8"/>
        <rFont val="Arial"/>
        <family val="2"/>
      </rPr>
      <t>4.6. 101169 - EXECUÇÃO DE PAVIMENTO EM PARALELEPÍPEDOS, REJUNTAMENTO COM ARGAMASSA TRAÇO 1:3 (CIMENTO E AREIA). AF_05/2020 (M2)</t>
    </r>
  </si>
  <si>
    <r>
      <rPr>
        <b/>
        <sz val="8"/>
        <rFont val="Arial"/>
        <family val="2"/>
      </rPr>
      <t>4.7. COMP-56335890 - FORN. E APLICAÇÃO DE MEIO FIO EM PEDRA GRANITICA  (M)</t>
    </r>
  </si>
  <si>
    <r>
      <rPr>
        <b/>
        <sz val="8"/>
        <rFont val="Arial"/>
        <family val="2"/>
      </rPr>
      <t>4.9. S12467 - Pintura de meio fio (caiação) (m)</t>
    </r>
  </si>
  <si>
    <r>
      <rPr>
        <b/>
        <sz val="8"/>
        <rFont val="Arial"/>
        <family val="2"/>
      </rPr>
      <t>4.10. S06191 - Limpeza de ruas (varrição e remoção de entulhos) (m²)</t>
    </r>
  </si>
  <si>
    <r>
      <rPr>
        <b/>
        <sz val="8"/>
        <rFont val="Arial"/>
        <family val="2"/>
      </rPr>
      <t>5.2. COMP-10135364 - SERVIÇOS TOPOGRAFICOS PARA PAVIMENTAÇÃO, INCLUSIVE NOTA DE SERVIÇOS, ACOMPANHAMENTO E GREIDE (M2)</t>
    </r>
  </si>
  <si>
    <r>
      <rPr>
        <b/>
        <sz val="8"/>
        <rFont val="Arial"/>
        <family val="2"/>
      </rPr>
      <t>5.4. COMP-57703747 - REGULARIZAÇÃO E COMPACTAÇÃO DE SUBLEITO ATE 20 CM DE ESPESSURA (M2)</t>
    </r>
  </si>
  <si>
    <r>
      <rPr>
        <b/>
        <sz val="8"/>
        <rFont val="Arial"/>
        <family val="2"/>
      </rPr>
      <t>5.6. 101169 - EXECUÇÃO DE PAVIMENTO EM PARALELEPÍPEDOS, REJUNTAMENTO COM ARGAMASSA TRAÇO 1:3 (CIMENTO E AREIA). AF_05/2020 (M2)</t>
    </r>
  </si>
  <si>
    <r>
      <rPr>
        <b/>
        <sz val="8"/>
        <rFont val="Arial"/>
        <family val="2"/>
      </rPr>
      <t>5.7. COMP-56335890 - FORN. E APLICAÇÃO DE MEIO FIO EM PEDRA GRANITICA  (M)</t>
    </r>
  </si>
  <si>
    <r>
      <rPr>
        <b/>
        <sz val="8"/>
        <rFont val="Arial"/>
        <family val="2"/>
      </rPr>
      <t>5.9. S12467 - Pintura de meio fio (caiação) (m)</t>
    </r>
  </si>
  <si>
    <r>
      <rPr>
        <b/>
        <sz val="8"/>
        <rFont val="Arial"/>
        <family val="2"/>
      </rPr>
      <t>5.10. S06191 - Limpeza de ruas (varrição e remoção de entulhos) (m²)</t>
    </r>
  </si>
  <si>
    <r>
      <rPr>
        <b/>
        <sz val="8"/>
        <rFont val="Arial"/>
        <family val="2"/>
      </rPr>
      <t>COMP-45674323 - PLACA DE OBRA EM BANNER DE LONA PLOTADA COM ESTRUTURA DE MADEIRA- PARA OBRAS RÁPIDAS, FORNECIMENTO E INSTALAÇÃO (M2)</t>
    </r>
  </si>
  <si>
    <r>
      <rPr>
        <b/>
        <sz val="8"/>
        <rFont val="Arial"/>
        <family val="2"/>
      </rPr>
      <t>COMP-92020872 - LOCAÇÃO CONVENCIONAL DE OBRA, ATRAVÉS DE GABARITO DE TABUAS CORRIDAS PONTALETADAS COM REAPROVEITAMENTO DE 10 VEZES (M2)</t>
    </r>
  </si>
  <si>
    <r>
      <rPr>
        <b/>
        <sz val="8"/>
        <rFont val="Arial"/>
        <family val="2"/>
      </rPr>
      <t>COMP-63016171 - ALVENARIA DE EMBASAMENTO EM TIJOLO CERAMICO FURADO 9X19X19CM, 1 VEZ (ESPESSURA 19 CM), ASSENTADO EM ARGAMASSA TRAÇO 1:4 (CIMENTO E AREIA MEDIA NÃO PENEIRADA), PREPARO MANUAL, JUNTA 1 CM (M2) (M2)</t>
    </r>
  </si>
  <si>
    <r>
      <rPr>
        <b/>
        <sz val="8"/>
        <rFont val="Arial"/>
        <family val="2"/>
      </rPr>
      <t>COMP-99002435 - LIMPEZA FINAL DA OBRA (PAVIMENTAÇÃO) (M2)</t>
    </r>
  </si>
  <si>
    <r>
      <rPr>
        <b/>
        <sz val="8"/>
        <rFont val="Arial"/>
        <family val="2"/>
      </rPr>
      <t>COMP-10135364 - SERVIÇOS TOPOGRAFICOS PARA PAVIMENTAÇÃO, INCLUSIVE NOTA DE SERVIÇOS, ACOMPANHAMENTO E GREIDE (M2)</t>
    </r>
  </si>
  <si>
    <r>
      <rPr>
        <b/>
        <sz val="8"/>
        <rFont val="Arial"/>
        <family val="2"/>
      </rPr>
      <t>COMP-57703747 - REGULARIZAÇÃO E COMPACTAÇÃO DE SUBLEITO ATE 20 CM DE ESPESSURA (M2)</t>
    </r>
  </si>
  <si>
    <r>
      <rPr>
        <b/>
        <sz val="8"/>
        <rFont val="Arial"/>
        <family val="2"/>
      </rPr>
      <t>COMP-56335890 - FORN. E APLICAÇÃO DE MEIO FIO EM PEDRA GRANITICA
 (M)</t>
    </r>
  </si>
  <si>
    <r>
      <rPr>
        <b/>
        <sz val="8"/>
        <rFont val="Arial"/>
        <family val="2"/>
      </rPr>
      <t>COMP-071007 - PINTURA DE MEIO FIO (CAIAÇÃO) (M)</t>
    </r>
  </si>
  <si>
    <r>
      <rPr>
        <b/>
        <sz val="8"/>
        <rFont val="Arial"/>
        <family val="2"/>
      </rPr>
      <t>5763 - CAMINHÃO PIPA 10.000 L TRUCADO, PESO BRUTO TOTAL 23.000 KG, CARGA ÚTIL MÁXIMA 15.935 KG, DISTÂNCIA ENTRE EIXOS 4,8 M, POTÊNCIA 230 CV, INCLUSIVE TANQUE DE AÇO PARA TRANSPORTE DE ÁGUA - MANUTENÇÃO. AF_06/2014 (H)</t>
    </r>
  </si>
  <si>
    <r>
      <rPr>
        <sz val="7"/>
        <rFont val="Calibri"/>
        <family val="2"/>
      </rPr>
      <t>00037736</t>
    </r>
  </si>
  <si>
    <r>
      <rPr>
        <sz val="7"/>
        <rFont val="Calibri"/>
        <family val="2"/>
      </rPr>
      <t>TANQUE DE ACO CARBONO NAO REVESTIDO, PARA TRANSPORTE DE AGUA COM CAPACIDADE DE 10 M3, COM BOMBA CENTRIFUGA POR TOMADA DE FORCA, VAZAO MAXIMA *75* M3/H (INCLUI MONTAGEM, NAO INCLUI CAMINHAO)</t>
    </r>
  </si>
  <si>
    <r>
      <rPr>
        <sz val="7"/>
        <rFont val="Calibri"/>
        <family val="2"/>
      </rPr>
      <t>00037747</t>
    </r>
  </si>
  <si>
    <r>
      <rPr>
        <sz val="7"/>
        <rFont val="Calibri"/>
        <family val="2"/>
      </rPr>
      <t>CAMINHAO TRUCADO, PESO BRUTO TOTAL 23000 KG, CARGA UTIL MAXIMA 15935 KG, DISTANCIA ENTRE EIXOS 4,80 M, POTENCIA 230 CV (INCLUI CABINE E CHASSI, NAO INCLUI CARROCERIA)</t>
    </r>
  </si>
  <si>
    <r>
      <rPr>
        <b/>
        <sz val="8"/>
        <rFont val="Arial"/>
        <family val="2"/>
      </rPr>
      <t>53831 - CAMINHÃO PIPA 10.000 L TRUCADO, PESO BRUTO TOTAL 23.000 KG, CARGA ÚTIL MÁXIMA 15.935 KG, DISTÂNCIA ENTRE EIXOS 4,8 M, POTÊNCIA 230 CV, INCLUSIVE TANQUE DE AÇO PARA TRANSPORTE DE ÁGUA - MATERIAIS NA OPERAÇÃO. AF_06/2014 (H)</t>
    </r>
  </si>
  <si>
    <r>
      <rPr>
        <sz val="7"/>
        <rFont val="Calibri"/>
        <family val="2"/>
      </rPr>
      <t>00004221</t>
    </r>
  </si>
  <si>
    <r>
      <rPr>
        <sz val="7"/>
        <rFont val="Calibri"/>
        <family val="2"/>
      </rPr>
      <t>OLEO DIESEL COMBUSTIVEL COMUM</t>
    </r>
  </si>
  <si>
    <r>
      <rPr>
        <b/>
        <sz val="8"/>
        <rFont val="Arial"/>
        <family val="2"/>
      </rPr>
      <t>95347 - CURSO DE CAPACITAÇÃO PARA MOTORISTA DE CAMINHÃO (ENCARGOS COMPLEMENTARES) - HORISTA (H)</t>
    </r>
  </si>
  <si>
    <r>
      <rPr>
        <sz val="7"/>
        <rFont val="Calibri"/>
        <family val="2"/>
      </rPr>
      <t>00004093</t>
    </r>
  </si>
  <si>
    <r>
      <rPr>
        <sz val="7"/>
        <rFont val="Calibri"/>
        <family val="2"/>
      </rPr>
      <t>MOTORISTA DE CAMINHAO</t>
    </r>
  </si>
  <si>
    <r>
      <rPr>
        <b/>
        <sz val="8"/>
        <rFont val="Arial"/>
        <family val="2"/>
      </rPr>
      <t>88282 - MOTORISTA DE CAMINHÃO COM ENCARGOS COMPLEMENTARES (H)</t>
    </r>
  </si>
  <si>
    <r>
      <rPr>
        <b/>
        <sz val="6"/>
        <rFont val="Calibri"/>
        <family val="2"/>
      </rPr>
      <t>ENCARGOS COMPLEMENTARES</t>
    </r>
  </si>
  <si>
    <r>
      <rPr>
        <sz val="7"/>
        <rFont val="Calibri"/>
        <family val="2"/>
      </rPr>
      <t>00037370</t>
    </r>
  </si>
  <si>
    <r>
      <rPr>
        <sz val="7"/>
        <rFont val="Calibri"/>
        <family val="2"/>
      </rPr>
      <t>ALIMENTACAO - HORISTA (COLETADO CAIXA)</t>
    </r>
  </si>
  <si>
    <r>
      <rPr>
        <sz val="7"/>
        <rFont val="Calibri"/>
        <family val="2"/>
      </rPr>
      <t>00037371</t>
    </r>
  </si>
  <si>
    <r>
      <rPr>
        <sz val="7"/>
        <rFont val="Calibri"/>
        <family val="2"/>
      </rPr>
      <t>TRANSPORTE - HORISTA (COLETADO CAIXA)</t>
    </r>
  </si>
  <si>
    <r>
      <rPr>
        <sz val="7"/>
        <rFont val="Calibri"/>
        <family val="2"/>
      </rPr>
      <t>00037372</t>
    </r>
  </si>
  <si>
    <r>
      <rPr>
        <sz val="7"/>
        <rFont val="Calibri"/>
        <family val="2"/>
      </rPr>
      <t>EXAMES - HORISTA (COLETADO CAIXA)</t>
    </r>
  </si>
  <si>
    <r>
      <rPr>
        <sz val="7"/>
        <rFont val="Calibri"/>
        <family val="2"/>
      </rPr>
      <t>00037373</t>
    </r>
  </si>
  <si>
    <r>
      <rPr>
        <sz val="7"/>
        <rFont val="Calibri"/>
        <family val="2"/>
      </rPr>
      <t>SEGURO - HORISTA (COLETADO CAIXA)</t>
    </r>
  </si>
  <si>
    <r>
      <rPr>
        <sz val="7"/>
        <rFont val="Calibri"/>
        <family val="2"/>
      </rPr>
      <t>00043464</t>
    </r>
  </si>
  <si>
    <r>
      <rPr>
        <sz val="7"/>
        <rFont val="Calibri"/>
        <family val="2"/>
      </rPr>
      <t>FERRAMENTAS - FAMILIA OPERADOR ESCAVADEIRA - HORISTA (ENCARGOS COMPLEMENTARES - COLETADO CAIXA)</t>
    </r>
  </si>
  <si>
    <r>
      <rPr>
        <sz val="7"/>
        <rFont val="Calibri"/>
        <family val="2"/>
      </rPr>
      <t>00043488</t>
    </r>
  </si>
  <si>
    <r>
      <rPr>
        <sz val="7"/>
        <rFont val="Calibri"/>
        <family val="2"/>
      </rPr>
      <t>EPI - FAMILIA OPERADOR ESCAVADEIRA - HORISTA (ENCARGOS COMPLEMENTARES - COLETADO CAIXA)</t>
    </r>
  </si>
  <si>
    <r>
      <rPr>
        <b/>
        <sz val="6"/>
        <rFont val="Calibri"/>
        <family val="2"/>
      </rPr>
      <t>TOTAL ENCARGOS COMPLEMENTARES:</t>
    </r>
  </si>
  <si>
    <r>
      <rPr>
        <sz val="7"/>
        <rFont val="Calibri"/>
        <family val="2"/>
      </rPr>
      <t>95347</t>
    </r>
  </si>
  <si>
    <r>
      <rPr>
        <sz val="7"/>
        <rFont val="Calibri"/>
        <family val="2"/>
      </rPr>
      <t>CURSO DE CAPACITAÇÃO PARA MOTORISTA DE CAMINHÃO (ENCARGOS COMPLEMENTARES) - HORISTA</t>
    </r>
  </si>
  <si>
    <r>
      <rPr>
        <b/>
        <sz val="8"/>
        <rFont val="Arial"/>
        <family val="2"/>
      </rPr>
      <t>91396 - CAMINHÃO PIPA 10.000 L TRUCADO, PESO BRUTO TOTAL 23.000 KG, CARGA ÚTIL MÁXIMA 15.935 KG, DISTÂNCIA ENTRE EIXOS 4,8 M, POTÊNCIA 230 CV, INCLUSIVE TANQUE DE AÇO PARA TRANSPORTE DE ÁGUA - DEPRECIAÇÃO. AF_06/2014 (H)</t>
    </r>
  </si>
  <si>
    <r>
      <rPr>
        <b/>
        <sz val="8"/>
        <rFont val="Arial"/>
        <family val="2"/>
      </rPr>
      <t>91397 - CAMINHÃO PIPA 10.000 L TRUCADO, PESO BRUTO TOTAL 23.000 KG, CARGA ÚTIL MÁXIMA 15.935 KG, DISTÂNCIA ENTRE EIXOS 4,8 M, POTÊNCIA 230 CV, INCLUSIVE TANQUE DE AÇO PARA TRANSPORTE DE ÁGUA - JUROS. AF_06/2014 (H)</t>
    </r>
  </si>
  <si>
    <r>
      <rPr>
        <b/>
        <sz val="8"/>
        <rFont val="Arial"/>
        <family val="2"/>
      </rPr>
      <t>91398 - CAMINHÃO PIPA 10.000 L TRUCADO, PESO BRUTO TOTAL 23.000 KG, CARGA ÚTIL MÁXIMA 15.935 KG, DISTÂNCIA ENTRE EIXOS 4,8 M, POTÊNCIA 230 CV, INCLUSIVE TANQUE DE AÇO PARA TRANSPORTE DE ÁGUA - IMPOSTOS E SEGUROS. AF_06/2014 (H)</t>
    </r>
  </si>
  <si>
    <r>
      <rPr>
        <b/>
        <sz val="8"/>
        <rFont val="Arial"/>
        <family val="2"/>
      </rPr>
      <t>5901 - CAMINHÃO PIPA 10.000 L TRUCADO, PESO BRUTO TOTAL 23.000 KG, CARGA ÚTIL MÁXIMA 15.935 KG, DISTÂNCIA ENTRE EIXOS 4,8 M, POTÊNCIA 230 CV, INCLUSIVE TANQUE DE AÇO PARA TRANSPORTE DE ÁGUA - CHP DIURNO. AF_06/2014 (CHP)</t>
    </r>
  </si>
  <si>
    <r>
      <rPr>
        <sz val="7"/>
        <rFont val="Calibri"/>
        <family val="2"/>
      </rPr>
      <t>5763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</si>
  <si>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MANUTENÇÃO. AF_06/2014</t>
    </r>
  </si>
  <si>
    <r>
      <rPr>
        <sz val="7"/>
        <rFont val="Calibri"/>
        <family val="2"/>
      </rPr>
      <t>53831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</si>
  <si>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MATERIAIS NA OPERAÇÃO. AF_06/2014</t>
    </r>
  </si>
  <si>
    <r>
      <rPr>
        <sz val="7"/>
        <rFont val="Calibri"/>
        <family val="2"/>
      </rPr>
      <t>88282</t>
    </r>
  </si>
  <si>
    <r>
      <rPr>
        <sz val="7"/>
        <rFont val="Calibri"/>
        <family val="2"/>
      </rPr>
      <t>MOTORISTA DE CAMINHÃO COM ENCARGOS COMPLEMENTARES</t>
    </r>
  </si>
  <si>
    <r>
      <rPr>
        <sz val="7"/>
        <rFont val="Calibri"/>
        <family val="2"/>
      </rPr>
      <t>91396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</si>
  <si>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DEPRECIAÇÃO. AF_06/2014</t>
    </r>
  </si>
  <si>
    <r>
      <rPr>
        <sz val="7"/>
        <rFont val="Calibri"/>
        <family val="2"/>
      </rPr>
      <t>91397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</si>
  <si>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JUROS. AF_06/2014</t>
    </r>
  </si>
  <si>
    <r>
      <rPr>
        <sz val="7"/>
        <rFont val="Calibri"/>
        <family val="2"/>
      </rPr>
      <t>91398</t>
    </r>
  </si>
  <si>
    <r>
      <rPr>
        <sz val="7"/>
        <rFont val="Calibri"/>
        <family val="2"/>
      </rPr>
      <t>CAMINHÃO PIPA 10.000 L TRUCADO, PESO BRUTO TOTAL 23.000 KG, CARGA ÚTIL MÁXIMA 15.935 KG, DISTÂNCIA ENTRE EIXOS 4,8 M, POTÊNCIA 230 CV, INCLUSIVE TANQUE DE AÇO PARA TRANSPORTE DE ÁGUA - IMPOSTOS E SEGUROS. AF_06/2014</t>
    </r>
  </si>
  <si>
    <r>
      <rPr>
        <b/>
        <sz val="8"/>
        <rFont val="Arial"/>
        <family val="2"/>
      </rPr>
      <t>5903 - CAMINHÃO PIPA 10.000 L TRUCADO, PESO BRUTO TOTAL 23.000 KG, CARGA ÚTIL MÁXIMA 15.935 KG, DISTÂNCIA ENTRE EIXOS 4,8 M, POTÊNCIA 230 CV, INCLUSIVE TANQUE DE AÇO PARA TRANSPORTE DE ÁGUA - CHI DIURNO. AF_06/2014 (CHI)</t>
    </r>
  </si>
  <si>
    <r>
      <rPr>
        <b/>
        <sz val="8"/>
        <rFont val="Arial"/>
        <family val="2"/>
      </rPr>
      <t>95378 - CURSO DE CAPACITAÇÃO PARA SERVENTE (ENCARGOS COMPLEMENTARES) - HORISTA (H)</t>
    </r>
  </si>
  <si>
    <r>
      <rPr>
        <sz val="7"/>
        <rFont val="Calibri"/>
        <family val="2"/>
      </rPr>
      <t>00006111</t>
    </r>
  </si>
  <si>
    <r>
      <rPr>
        <sz val="7"/>
        <rFont val="Calibri"/>
        <family val="2"/>
      </rPr>
      <t>SERVENTE DE OBRAS</t>
    </r>
  </si>
  <si>
    <r>
      <rPr>
        <b/>
        <sz val="8"/>
        <rFont val="Arial"/>
        <family val="2"/>
      </rPr>
      <t>88316 - SERVENTE COM ENCARGOS COMPLEMENTARES (H)</t>
    </r>
  </si>
  <si>
    <r>
      <rPr>
        <sz val="7"/>
        <rFont val="Calibri"/>
        <family val="2"/>
      </rPr>
      <t>00043467</t>
    </r>
  </si>
  <si>
    <r>
      <rPr>
        <sz val="7"/>
        <rFont val="Calibri"/>
        <family val="2"/>
      </rPr>
      <t>FERRAMENTAS - FAMILIA SERVENTE - HORISTA (ENCARGOS COMPLEMENTARES - COLETADO CAIXA)</t>
    </r>
  </si>
  <si>
    <r>
      <rPr>
        <sz val="7"/>
        <rFont val="Calibri"/>
        <family val="2"/>
      </rPr>
      <t>00043491</t>
    </r>
  </si>
  <si>
    <r>
      <rPr>
        <sz val="7"/>
        <rFont val="Calibri"/>
        <family val="2"/>
      </rPr>
      <t>EPI - FAMILIA SERVENTE - HORISTA (ENCARGOS COMPLEMENTARES - COLETADO CAIXA)</t>
    </r>
  </si>
  <si>
    <r>
      <rPr>
        <sz val="7"/>
        <rFont val="Calibri"/>
        <family val="2"/>
      </rPr>
      <t>95378</t>
    </r>
  </si>
  <si>
    <r>
      <rPr>
        <sz val="7"/>
        <rFont val="Calibri"/>
        <family val="2"/>
      </rPr>
      <t>CURSO DE CAPACITAÇÃO PARA SERVENTE (ENCARGOS COMPLEMENTARES) - HORISTA</t>
    </r>
  </si>
  <si>
    <r>
      <rPr>
        <b/>
        <sz val="8"/>
        <rFont val="Arial"/>
        <family val="2"/>
      </rPr>
      <t>95360 - CURSO DE CAPACITAÇÃO PARA OPERADOR DE MÁQUINAS E EQUIPAMENTOS (ENCARGOS COMPLEMENTARES) - HORISTA (H)</t>
    </r>
  </si>
  <si>
    <r>
      <rPr>
        <sz val="7"/>
        <rFont val="Calibri"/>
        <family val="2"/>
      </rPr>
      <t>00004230</t>
    </r>
  </si>
  <si>
    <r>
      <rPr>
        <sz val="7"/>
        <rFont val="Calibri"/>
        <family val="2"/>
      </rPr>
      <t>OPERADOR DE MAQUINAS E TRATORES DIVERSOS (TERRAPLANAGEM)</t>
    </r>
  </si>
  <si>
    <r>
      <rPr>
        <b/>
        <sz val="8"/>
        <rFont val="Arial"/>
        <family val="2"/>
      </rPr>
      <t>88297 - OPERADOR DE MÁQUINAS E EQUIPAMENTOS COM ENCARGOS COMPLEMENTARES (H)</t>
    </r>
  </si>
  <si>
    <r>
      <rPr>
        <sz val="7"/>
        <rFont val="Calibri"/>
        <family val="2"/>
      </rPr>
      <t>95360</t>
    </r>
  </si>
  <si>
    <r>
      <rPr>
        <sz val="7"/>
        <rFont val="Calibri"/>
        <family val="2"/>
      </rPr>
      <t>CURSO DE CAPACITAÇÃO PARA OPERADOR DE MÁQUINAS E EQUIPAMENTOS (ENCARGOS COMPLEMENTARES) - HORISTA</t>
    </r>
  </si>
  <si>
    <r>
      <rPr>
        <b/>
        <sz val="8"/>
        <rFont val="Arial"/>
        <family val="2"/>
      </rPr>
      <t>91529 - COMPACTADOR DE SOLOS DE PERCUSSÃO (SOQUETE) COM MOTOR A GASOLINA 4 TEMPOS, POTÊNCIA 4 CV - DEPRECIAÇÃO. AF_08/2015 (H)</t>
    </r>
  </si>
  <si>
    <r>
      <rPr>
        <sz val="7"/>
        <rFont val="Calibri"/>
        <family val="2"/>
      </rPr>
      <t>00013458</t>
    </r>
  </si>
  <si>
    <r>
      <rPr>
        <sz val="7"/>
        <rFont val="Calibri"/>
        <family val="2"/>
      </rPr>
      <t>COMPACTADOR DE SOLOS DE PERCURSAO (SOQUETE) COM MOTOR A GASOLINA 4 TEMPOS DE 4 HP (4 CV)</t>
    </r>
  </si>
  <si>
    <r>
      <rPr>
        <b/>
        <sz val="8"/>
        <rFont val="Arial"/>
        <family val="2"/>
      </rPr>
      <t>91530 - COMPACTADOR DE SOLOS DE PERCUSSÃO (SOQUETE) COM MOTOR A GASOLINA 4 TEMPOS, POTÊNCIA 4 CV - JUROS. AF_08/2015 (H)</t>
    </r>
  </si>
  <si>
    <r>
      <rPr>
        <b/>
        <sz val="8"/>
        <rFont val="Arial"/>
        <family val="2"/>
      </rPr>
      <t>91531 - COMPACTADOR DE SOLOS DE PERCUSSÃO (SOQUETE) COM MOTOR A GASOLINA 4 TEMPOS, POTÊNCIA 4 CV - MANUTENÇÃO. AF_08/2015 (H)</t>
    </r>
  </si>
  <si>
    <r>
      <rPr>
        <b/>
        <sz val="8"/>
        <rFont val="Arial"/>
        <family val="2"/>
      </rPr>
      <t>91532 - COMPACTADOR DE SOLOS DE PERCUSSÃO (SOQUETE) COM MOTOR A GASOLINA 4 TEMPOS, POTÊNCIA 4 CV - MATERIAIS NA OPERAÇÃO. AF_08/2015 (H)</t>
    </r>
  </si>
  <si>
    <r>
      <rPr>
        <sz val="7"/>
        <rFont val="Calibri"/>
        <family val="2"/>
      </rPr>
      <t>00004222</t>
    </r>
  </si>
  <si>
    <r>
      <rPr>
        <sz val="7"/>
        <rFont val="Calibri"/>
        <family val="2"/>
      </rPr>
      <t>GASOLINA COMUM</t>
    </r>
  </si>
  <si>
    <r>
      <rPr>
        <b/>
        <sz val="8"/>
        <rFont val="Arial"/>
        <family val="2"/>
      </rPr>
      <t>91533 - COMPACTADOR DE SOLOS DE PERCUSSÃO (SOQUETE) COM MOTOR A GASOLINA 4 TEMPOS, POTÊNCIA 4 CV - CHP DIURNO. AF_08/2015 (CHP)</t>
    </r>
  </si>
  <si>
    <r>
      <rPr>
        <sz val="7"/>
        <rFont val="Calibri"/>
        <family val="2"/>
      </rPr>
      <t>88297</t>
    </r>
  </si>
  <si>
    <r>
      <rPr>
        <sz val="7"/>
        <rFont val="Calibri"/>
        <family val="2"/>
      </rPr>
      <t>OPERADOR DE MÁQUINAS E EQUIPAMENTOS COM ENCARGOS COMPLEMENTARES</t>
    </r>
  </si>
  <si>
    <r>
      <rPr>
        <sz val="7"/>
        <rFont val="Calibri"/>
        <family val="2"/>
      </rPr>
      <t>91529</t>
    </r>
  </si>
  <si>
    <r>
      <rPr>
        <sz val="7"/>
        <rFont val="Calibri"/>
        <family val="2"/>
      </rPr>
      <t>COMPACTADOR DE SOLOS DE PERCUSSÃO (SOQUETE) COM MOTOR A GASOLINA 4 TEMPOS, POTÊNCIA 4 CV - DEPRECIAÇÃO. AF_08/2015</t>
    </r>
  </si>
  <si>
    <r>
      <rPr>
        <sz val="7"/>
        <rFont val="Calibri"/>
        <family val="2"/>
      </rPr>
      <t>91530</t>
    </r>
  </si>
  <si>
    <r>
      <rPr>
        <sz val="7"/>
        <rFont val="Calibri"/>
        <family val="2"/>
      </rPr>
      <t>COMPACTADOR DE SOLOS DE PERCUSSÃO (SOQUETE) COM MOTOR A GASOLINA 4 TEMPOS, POTÊNCIA 4 CV - JUROS. AF_08/2015</t>
    </r>
  </si>
  <si>
    <r>
      <rPr>
        <sz val="7"/>
        <rFont val="Calibri"/>
        <family val="2"/>
      </rPr>
      <t>91531</t>
    </r>
  </si>
  <si>
    <r>
      <rPr>
        <sz val="7"/>
        <rFont val="Calibri"/>
        <family val="2"/>
      </rPr>
      <t>COMPACTADOR DE SOLOS DE PERCUSSÃO (SOQUETE) COM MOTOR A GASOLINA 4 TEMPOS, POTÊNCIA 4 CV - MANUTENÇÃO. AF_08/2015</t>
    </r>
  </si>
  <si>
    <r>
      <rPr>
        <sz val="7"/>
        <rFont val="Calibri"/>
        <family val="2"/>
      </rPr>
      <t>91532</t>
    </r>
  </si>
  <si>
    <r>
      <rPr>
        <sz val="7"/>
        <rFont val="Calibri"/>
        <family val="2"/>
      </rPr>
      <t>COMPACTADOR DE SOLOS DE PERCUSSÃO (SOQUETE) COM MOTOR A GASOLINA 4 TEMPOS, POTÊNCIA 4 CV - MATERIAIS NA OPERAÇÃO. AF_08/2015</t>
    </r>
  </si>
  <si>
    <r>
      <rPr>
        <b/>
        <sz val="8"/>
        <rFont val="Arial"/>
        <family val="2"/>
      </rPr>
      <t>91534 - COMPACTADOR DE SOLOS DE PERCUSSÃO (SOQUETE) COM MOTOR A GASOLINA 4 TEMPOS, POTÊNCIA 4 CV - CHI DIURNO. AF_08/2015 (CHI)</t>
    </r>
  </si>
  <si>
    <r>
      <rPr>
        <b/>
        <sz val="8"/>
        <rFont val="Arial"/>
        <family val="2"/>
      </rPr>
      <t>95371 - CURSO DE CAPACITAÇÃO PARA PEDREIRO (ENCARGOS COMPLEMENTARES) - HORISTA (H)</t>
    </r>
  </si>
  <si>
    <r>
      <rPr>
        <sz val="7"/>
        <rFont val="Calibri"/>
        <family val="2"/>
      </rPr>
      <t>00004750</t>
    </r>
  </si>
  <si>
    <r>
      <rPr>
        <sz val="7"/>
        <rFont val="Calibri"/>
        <family val="2"/>
      </rPr>
      <t>PEDREIRO (HORISTA)</t>
    </r>
  </si>
  <si>
    <r>
      <rPr>
        <b/>
        <sz val="8"/>
        <rFont val="Arial"/>
        <family val="2"/>
      </rPr>
      <t>88309 - PEDREIRO COM ENCARGOS COMPLEMENTARES (H)</t>
    </r>
  </si>
  <si>
    <r>
      <rPr>
        <sz val="7"/>
        <rFont val="Calibri"/>
        <family val="2"/>
      </rPr>
      <t>00043465</t>
    </r>
  </si>
  <si>
    <r>
      <rPr>
        <sz val="7"/>
        <rFont val="Calibri"/>
        <family val="2"/>
      </rPr>
      <t>FERRAMENTAS - FAMILIA PEDREIRO - HORISTA (ENCARGOS COMPLEMENTARES - COLETADO CAIXA)</t>
    </r>
  </si>
  <si>
    <r>
      <rPr>
        <sz val="7"/>
        <rFont val="Calibri"/>
        <family val="2"/>
      </rPr>
      <t>00043489</t>
    </r>
  </si>
  <si>
    <r>
      <rPr>
        <sz val="7"/>
        <rFont val="Calibri"/>
        <family val="2"/>
      </rPr>
      <t>EPI - FAMILIA PEDREIRO - HORISTA (ENCARGOS COMPLEMENTARES - COLETADO CAIXA)</t>
    </r>
  </si>
  <si>
    <r>
      <rPr>
        <sz val="7"/>
        <rFont val="Calibri"/>
        <family val="2"/>
      </rPr>
      <t>95371</t>
    </r>
  </si>
  <si>
    <r>
      <rPr>
        <sz val="7"/>
        <rFont val="Calibri"/>
        <family val="2"/>
      </rPr>
      <t>CURSO DE CAPACITAÇÃO PARA PEDREIRO (ENCARGOS COMPLEMENTARES) - HORISTA</t>
    </r>
  </si>
  <si>
    <r>
      <rPr>
        <b/>
        <sz val="8"/>
        <rFont val="Arial"/>
        <family val="2"/>
      </rPr>
      <t>95389 - CURSO DE CAPACITAÇÃO PARA OPERADOR DE BETONEIRA ESTACIONÁRIA/MISTURADOR (ENCARGOS COMPLEMENTARES) - HORISTA (H)</t>
    </r>
  </si>
  <si>
    <r>
      <rPr>
        <sz val="7"/>
        <rFont val="Calibri"/>
        <family val="2"/>
      </rPr>
      <t>00037666</t>
    </r>
  </si>
  <si>
    <r>
      <rPr>
        <sz val="7"/>
        <rFont val="Calibri"/>
        <family val="2"/>
      </rPr>
      <t>OPERADOR DE BETONEIRA ESTACIONARIA / MISTURADOR</t>
    </r>
  </si>
  <si>
    <r>
      <rPr>
        <b/>
        <sz val="8"/>
        <rFont val="Arial"/>
        <family val="2"/>
      </rPr>
      <t>88377 - OPERADOR DE BETONEIRA ESTACIONÁRIA/MISTURADOR COM ENCARGOS COMPLEMENTARES (H)</t>
    </r>
  </si>
  <si>
    <r>
      <rPr>
        <sz val="7"/>
        <rFont val="Calibri"/>
        <family val="2"/>
      </rPr>
      <t>95389</t>
    </r>
  </si>
  <si>
    <r>
      <rPr>
        <sz val="7"/>
        <rFont val="Calibri"/>
        <family val="2"/>
      </rPr>
      <t>CURSO DE CAPACITAÇÃO PARA OPERADOR DE BETONEIRA ESTACIONÁRIA/MISTURADOR (ENCARGOS COMPLEMENTARES) - HORISTA</t>
    </r>
  </si>
  <si>
    <r>
      <rPr>
        <b/>
        <sz val="8"/>
        <rFont val="Arial"/>
        <family val="2"/>
      </rPr>
      <t>89221 - BETONEIRA CAPACIDADE NOMINAL DE 600 L, CAPACIDADE DE MISTURA 360 L, MOTOR ELÉTRICO TRIFÁSICO POTÊNCIA DE 4 CV, SEM CARREGADOR - DEPRECIAÇÃO. AF_11/2014 (H)</t>
    </r>
  </si>
  <si>
    <r>
      <rPr>
        <sz val="7"/>
        <rFont val="Calibri"/>
        <family val="2"/>
      </rPr>
      <t>00036397</t>
    </r>
  </si>
  <si>
    <r>
      <rPr>
        <sz val="7"/>
        <rFont val="Calibri"/>
        <family val="2"/>
      </rPr>
      <t>BETONEIRA, CAPACIDADE NOMINAL 600 L, CAPACIDADE DE MISTURA  360L, MOTOR ELETRICO TRIFASICO 220/380V, POTENCIA 4CV, EXCLUSO CARREGADOR</t>
    </r>
  </si>
  <si>
    <r>
      <rPr>
        <b/>
        <sz val="8"/>
        <rFont val="Arial"/>
        <family val="2"/>
      </rPr>
      <t>89222 - BETONEIRA CAPACIDADE NOMINAL DE 600 L, CAPACIDADE DE MISTURA 360 L, MOTOR ELÉTRICO TRIFÁSICO POTÊNCIA DE 4 CV, SEM CARREGADOR - JUROS. AF_11/2014 (H)</t>
    </r>
  </si>
  <si>
    <r>
      <rPr>
        <b/>
        <sz val="8"/>
        <rFont val="Arial"/>
        <family val="2"/>
      </rPr>
      <t>89223 - BETONEIRA CAPACIDADE NOMINAL DE 600 L, CAPACIDADE DE MISTURA 360 L, MOTOR ELÉTRICO TRIFÁSICO POTÊNCIA DE 4 CV, SEM CARREGADOR - MANUTENÇÃO. AF_11/2014 (H)</t>
    </r>
  </si>
  <si>
    <r>
      <rPr>
        <b/>
        <sz val="8"/>
        <rFont val="Arial"/>
        <family val="2"/>
      </rPr>
      <t>89224 - BETONEIRA CAPACIDADE NOMINAL DE 600 L, CAPACIDADE DE MISTURA 360 L, MOTOR ELÉTRICO TRIFÁSICO POTÊNCIA DE 4 CV, SEM CARREGADOR - MATERIAIS NA OPERAÇÃO. AF_11/2014 (H)</t>
    </r>
  </si>
  <si>
    <r>
      <rPr>
        <b/>
        <sz val="6"/>
        <rFont val="Calibri"/>
        <family val="2"/>
      </rPr>
      <t>GERAL</t>
    </r>
  </si>
  <si>
    <r>
      <rPr>
        <sz val="7"/>
        <rFont val="Calibri"/>
        <family val="2"/>
      </rPr>
      <t>00002705</t>
    </r>
  </si>
  <si>
    <r>
      <rPr>
        <sz val="7"/>
        <rFont val="Calibri"/>
        <family val="2"/>
      </rPr>
      <t>ENERGIA ELETRICA ATE 2000 KWH INDUSTRIAL, SEM DEMANDA</t>
    </r>
  </si>
  <si>
    <r>
      <rPr>
        <sz val="7"/>
        <rFont val="Calibri"/>
        <family val="2"/>
      </rPr>
      <t>KW/H</t>
    </r>
  </si>
  <si>
    <r>
      <rPr>
        <b/>
        <sz val="6"/>
        <rFont val="Calibri"/>
        <family val="2"/>
      </rPr>
      <t>TOTAL GERAL:</t>
    </r>
  </si>
  <si>
    <r>
      <rPr>
        <b/>
        <sz val="8"/>
        <rFont val="Arial"/>
        <family val="2"/>
      </rPr>
      <t>89225 - BETONEIRA CAPACIDADE NOMINAL DE 600 L, CAPACIDADE DE MISTURA 360 L, MOTOR ELÉTRICO TRIFÁSICO POTÊNCIA DE 4 CV, SEM CARREGADOR - CHP DIURNO. AF_11/2014 (CHP)</t>
    </r>
  </si>
  <si>
    <r>
      <rPr>
        <sz val="7"/>
        <rFont val="Calibri"/>
        <family val="2"/>
      </rPr>
      <t>89221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</si>
  <si>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DEPRECIAÇÃO. AF_11/2014</t>
    </r>
  </si>
  <si>
    <r>
      <rPr>
        <sz val="7"/>
        <rFont val="Calibri"/>
        <family val="2"/>
      </rPr>
      <t>89222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</si>
  <si>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JUROS. AF_11/2014</t>
    </r>
  </si>
  <si>
    <r>
      <rPr>
        <sz val="7"/>
        <rFont val="Calibri"/>
        <family val="2"/>
      </rPr>
      <t>89223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</si>
  <si>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MANUTENÇÃO. AF_11/2014</t>
    </r>
  </si>
  <si>
    <r>
      <rPr>
        <sz val="7"/>
        <rFont val="Calibri"/>
        <family val="2"/>
      </rPr>
      <t>89224</t>
    </r>
  </si>
  <si>
    <r>
      <rPr>
        <sz val="7"/>
        <rFont val="Calibri"/>
        <family val="2"/>
      </rPr>
      <t>BETONEIRA CAPACIDADE NOMINAL DE 600 L, CAPACIDADE DE MISTURA 360 L, MOTOR ELÉTRICO TRIFÁSICO POTÊNCIA DE 4 CV, SEM CARREGADOR - MATERIAIS NA OPERAÇÃO. AF_11/2014</t>
    </r>
  </si>
  <si>
    <r>
      <rPr>
        <b/>
        <sz val="8"/>
        <rFont val="Arial"/>
        <family val="2"/>
      </rPr>
      <t>89226 - BETONEIRA CAPACIDADE NOMINAL DE 600 L, CAPACIDADE DE MISTURA 360 L, MOTOR ELÉTRICO TRIFÁSICO POTÊNCIA DE 4 CV, SEM CARREGADOR - CHI DIURNO. AF_11/2014 (CHI)</t>
    </r>
  </si>
  <si>
    <r>
      <rPr>
        <b/>
        <sz val="8"/>
        <rFont val="Arial"/>
        <family val="2"/>
      </rPr>
      <t>94968 - CONCRETO MAGRO PARA LASTRO, TRAÇO 1:4,5:4,5 (EM MASSA SECA DE CIMENTO/ AREIA MÉDIA/ BRITA 1) - PREPARO MECÂNICO COM BETONEIRA 600 L. AF_05/2021 (M3)</t>
    </r>
  </si>
  <si>
    <r>
      <rPr>
        <b/>
        <sz val="8"/>
        <rFont val="Arial"/>
        <family val="2"/>
      </rPr>
      <t>95308 - CURSO DE CAPACITAÇÃO PARA AJUDANTE DE ARMADOR (ENCARGOS COMPLEMENTARES) - HORISTA (H)</t>
    </r>
  </si>
  <si>
    <r>
      <rPr>
        <sz val="7"/>
        <rFont val="Calibri"/>
        <family val="2"/>
      </rPr>
      <t>00006114</t>
    </r>
  </si>
  <si>
    <r>
      <rPr>
        <sz val="7"/>
        <rFont val="Calibri"/>
        <family val="2"/>
      </rPr>
      <t>AJUDANTE DE ARMADOR (HORISTA)</t>
    </r>
  </si>
  <si>
    <r>
      <rPr>
        <b/>
        <sz val="8"/>
        <rFont val="Arial"/>
        <family val="2"/>
      </rPr>
      <t>88238 - AJUDANTE DE ARMADOR COM ENCARGOS COMPLEMENTARES (H)</t>
    </r>
  </si>
  <si>
    <r>
      <rPr>
        <sz val="7"/>
        <rFont val="Calibri"/>
        <family val="2"/>
      </rPr>
      <t>95308</t>
    </r>
  </si>
  <si>
    <r>
      <rPr>
        <sz val="7"/>
        <rFont val="Calibri"/>
        <family val="2"/>
      </rPr>
      <t>CURSO DE CAPACITAÇÃO PARA AJUDANTE DE ARMADOR (ENCARGOS COMPLEMENTARES) - HORISTA</t>
    </r>
  </si>
  <si>
    <r>
      <rPr>
        <b/>
        <sz val="8"/>
        <rFont val="Arial"/>
        <family val="2"/>
      </rPr>
      <t>95314 - CURSO DE CAPACITAÇÃO PARA ARMADOR (ENCARGOS COMPLEMENTARES) - HORISTA (H)</t>
    </r>
  </si>
  <si>
    <r>
      <rPr>
        <sz val="7"/>
        <rFont val="Calibri"/>
        <family val="2"/>
      </rPr>
      <t>00000378</t>
    </r>
  </si>
  <si>
    <r>
      <rPr>
        <sz val="7"/>
        <rFont val="Calibri"/>
        <family val="2"/>
      </rPr>
      <t>ARMADOR (HORISTA)</t>
    </r>
  </si>
  <si>
    <r>
      <rPr>
        <b/>
        <sz val="8"/>
        <rFont val="Arial"/>
        <family val="2"/>
      </rPr>
      <t>88245 - ARMADOR COM ENCARGOS COMPLEMENTARES (H)</t>
    </r>
  </si>
  <si>
    <r>
      <rPr>
        <sz val="7"/>
        <rFont val="Calibri"/>
        <family val="2"/>
      </rPr>
      <t>95314</t>
    </r>
  </si>
  <si>
    <r>
      <rPr>
        <sz val="7"/>
        <rFont val="Calibri"/>
        <family val="2"/>
      </rPr>
      <t>CURSO DE CAPACITAÇÃO PARA ARMADOR (ENCARGOS COMPLEMENTARES) - HORISTA</t>
    </r>
  </si>
  <si>
    <r>
      <rPr>
        <b/>
        <sz val="8"/>
        <rFont val="Arial"/>
        <family val="2"/>
      </rPr>
      <t>92791 - CORTE E DOBRA DE AÇO CA-60, DIÂMETRO DE 5,0 MM, UTILIZADO EM ESTRUTURAS DIVERSAS, EXCETO LAJES. AF_12/2015 (KG)</t>
    </r>
  </si>
  <si>
    <r>
      <rPr>
        <sz val="7"/>
        <rFont val="Calibri"/>
        <family val="2"/>
      </rPr>
      <t>00043059</t>
    </r>
  </si>
  <si>
    <r>
      <rPr>
        <sz val="7"/>
        <rFont val="Calibri"/>
        <family val="2"/>
      </rPr>
      <t>ACO CA-60, 4,2 MM, OU 5,0 MM, OU 6,0 MM, OU 7,0 MM, VERGALHAO</t>
    </r>
  </si>
  <si>
    <r>
      <rPr>
        <b/>
        <sz val="8"/>
        <rFont val="Arial"/>
        <family val="2"/>
      </rPr>
      <t>92794 - CORTE E DOBRA DE AÇO CA-50, DIÂMETRO DE 10,0 MM, UTILIZADO EM ESTRUTURAS DIVERSAS, EXCETO LAJES. AF_12/2015 (KG)</t>
    </r>
  </si>
  <si>
    <r>
      <rPr>
        <sz val="7"/>
        <rFont val="Calibri"/>
        <family val="2"/>
      </rPr>
      <t>00000034</t>
    </r>
  </si>
  <si>
    <r>
      <rPr>
        <sz val="7"/>
        <rFont val="Calibri"/>
        <family val="2"/>
      </rPr>
      <t>ACO CA-50, 10,0 MM, VERGALHAO</t>
    </r>
  </si>
  <si>
    <r>
      <rPr>
        <b/>
        <sz val="8"/>
        <rFont val="Arial"/>
        <family val="2"/>
      </rPr>
      <t>95330 - CURSO DE CAPACITAÇÃO PARA CARPINTEIRO DE FÔRMAS (ENCARGOS COMPLEMENTARES) - HORISTA (H)</t>
    </r>
  </si>
  <si>
    <r>
      <rPr>
        <sz val="7"/>
        <rFont val="Calibri"/>
        <family val="2"/>
      </rPr>
      <t>00001213</t>
    </r>
  </si>
  <si>
    <r>
      <rPr>
        <sz val="7"/>
        <rFont val="Calibri"/>
        <family val="2"/>
      </rPr>
      <t>CARPINTEIRO DE FORMAS</t>
    </r>
  </si>
  <si>
    <r>
      <rPr>
        <b/>
        <sz val="8"/>
        <rFont val="Arial"/>
        <family val="2"/>
      </rPr>
      <t>88262 - CARPINTEIRO DE FORMAS COM ENCARGOS COMPLEMENTARES (H)</t>
    </r>
  </si>
  <si>
    <r>
      <rPr>
        <sz val="7"/>
        <rFont val="Calibri"/>
        <family val="2"/>
      </rPr>
      <t>00043459</t>
    </r>
  </si>
  <si>
    <r>
      <rPr>
        <sz val="7"/>
        <rFont val="Calibri"/>
        <family val="2"/>
      </rPr>
      <t>FERRAMENTAS - FAMILIA CARPINTEIRO DE FORMAS - HORISTA (ENCARGOS COMPLEMENTARES - COLETADO CAIXA)</t>
    </r>
  </si>
  <si>
    <r>
      <rPr>
        <sz val="7"/>
        <rFont val="Calibri"/>
        <family val="2"/>
      </rPr>
      <t>00043483</t>
    </r>
  </si>
  <si>
    <r>
      <rPr>
        <sz val="7"/>
        <rFont val="Calibri"/>
        <family val="2"/>
      </rPr>
      <t>EPI - FAMILIA CARPINTEIRO DE FORMAS - HORISTA (ENCARGOS COMPLEMENTARES - COLETADO CAIXA)</t>
    </r>
  </si>
  <si>
    <r>
      <rPr>
        <sz val="7"/>
        <rFont val="Calibri"/>
        <family val="2"/>
      </rPr>
      <t>95330</t>
    </r>
  </si>
  <si>
    <r>
      <rPr>
        <sz val="7"/>
        <rFont val="Calibri"/>
        <family val="2"/>
      </rPr>
      <t>CURSO DE CAPACITAÇÃO PARA CARPINTEIRO DE FÔRMAS (ENCARGOS COMPLEMENTARES) - HORISTA</t>
    </r>
  </si>
  <si>
    <r>
      <rPr>
        <b/>
        <sz val="8"/>
        <rFont val="Arial"/>
        <family val="2"/>
      </rPr>
      <t>90582 - VIBRADOR DE IMERSÃO, DIÂMETRO DE PONTEIRA 45MM, MOTOR ELÉTRICO TRIFÁSICO POTÊNCIA DE 2 CV - DEPRECIAÇÃO. AF_06/2015 (H)</t>
    </r>
  </si>
  <si>
    <r>
      <rPr>
        <sz val="7"/>
        <rFont val="Calibri"/>
        <family val="2"/>
      </rPr>
      <t>00013896</t>
    </r>
  </si>
  <si>
    <r>
      <rPr>
        <sz val="7"/>
        <rFont val="Calibri"/>
        <family val="2"/>
      </rPr>
      <t>VIBRADOR DE IMERSAO, DIAMETRO DA PONTEIRA DE *45* MM, COM MOTOR ELETRICO TRIFASICO DE 2 HP (2 CV)</t>
    </r>
  </si>
  <si>
    <r>
      <rPr>
        <b/>
        <sz val="8"/>
        <rFont val="Arial"/>
        <family val="2"/>
      </rPr>
      <t>90583 - VIBRADOR DE IMERSÃO, DIÂMETRO DE PONTEIRA 45MM, MOTOR ELÉTRICO TRIFÁSICO POTÊNCIA DE 2 CV - JUROS. AF_06/2015 (H)</t>
    </r>
  </si>
  <si>
    <r>
      <rPr>
        <b/>
        <sz val="8"/>
        <rFont val="Arial"/>
        <family val="2"/>
      </rPr>
      <t>90584 - VIBRADOR DE IMERSÃO, DIÂMETRO DE PONTEIRA 45MM, MOTOR ELÉTRICO TRIFÁSICO POTÊNCIA DE 2 CV - MANUTENÇÃO. AF_06/2015 (H)</t>
    </r>
  </si>
  <si>
    <r>
      <rPr>
        <b/>
        <sz val="8"/>
        <rFont val="Arial"/>
        <family val="2"/>
      </rPr>
      <t>90585 - VIBRADOR DE IMERSÃO, DIÂMETRO DE PONTEIRA 45MM, MOTOR ELÉTRICO TRIFÁSICO POTÊNCIA DE 2 CV - MATERIAIS NA OPERAÇÃO. AF_06/2015 (H)</t>
    </r>
  </si>
  <si>
    <r>
      <rPr>
        <b/>
        <sz val="8"/>
        <rFont val="Arial"/>
        <family val="2"/>
      </rPr>
      <t>90586 - VIBRADOR DE IMERSÃO, DIÂMETRO DE PONTEIRA 45MM, MOTOR ELÉTRICO TRIFÁSICO POTÊNCIA DE 2 CV - CHP DIURNO. AF_06/2015 (CHP)</t>
    </r>
  </si>
  <si>
    <r>
      <rPr>
        <sz val="7"/>
        <rFont val="Calibri"/>
        <family val="2"/>
      </rPr>
      <t>90582</t>
    </r>
  </si>
  <si>
    <r>
      <rPr>
        <sz val="7"/>
        <rFont val="Calibri"/>
        <family val="2"/>
      </rPr>
      <t>VIBRADOR DE IMERSÃO, DIÂMETRO DE PONTEIRA 45MM, MOTOR ELÉTRICO TRIFÁSICO POTÊNCIA DE 2 CV - DEPRECIAÇÃO. AF_06/2015</t>
    </r>
  </si>
  <si>
    <r>
      <rPr>
        <sz val="7"/>
        <rFont val="Calibri"/>
        <family val="2"/>
      </rPr>
      <t>90583</t>
    </r>
  </si>
  <si>
    <r>
      <rPr>
        <sz val="7"/>
        <rFont val="Calibri"/>
        <family val="2"/>
      </rPr>
      <t>VIBRADOR DE IMERSÃO, DIÂMETRO DE PONTEIRA 45MM, MOTOR ELÉTRICO TRIFÁSICO POTÊNCIA DE 2 CV - JUROS. AF_06/2015</t>
    </r>
  </si>
  <si>
    <r>
      <rPr>
        <sz val="7"/>
        <rFont val="Calibri"/>
        <family val="2"/>
      </rPr>
      <t>90584</t>
    </r>
  </si>
  <si>
    <r>
      <rPr>
        <sz val="7"/>
        <rFont val="Calibri"/>
        <family val="2"/>
      </rPr>
      <t>VIBRADOR DE IMERSÃO, DIÂMETRO DE PONTEIRA 45MM, MOTOR ELÉTRICO TRIFÁSICO POTÊNCIA DE 2 CV - MANUTENÇÃO. AF_06/2015</t>
    </r>
  </si>
  <si>
    <r>
      <rPr>
        <sz val="7"/>
        <rFont val="Calibri"/>
        <family val="2"/>
      </rPr>
      <t>90585</t>
    </r>
  </si>
  <si>
    <r>
      <rPr>
        <sz val="7"/>
        <rFont val="Calibri"/>
        <family val="2"/>
      </rPr>
      <t>VIBRADOR DE IMERSÃO, DIÂMETRO DE PONTEIRA 45MM, MOTOR ELÉTRICO TRIFÁSICO POTÊNCIA DE 2 CV - MATERIAIS NA OPERAÇÃO. AF_06/2015</t>
    </r>
  </si>
  <si>
    <r>
      <rPr>
        <b/>
        <sz val="8"/>
        <rFont val="Arial"/>
        <family val="2"/>
      </rPr>
      <t>90587 - VIBRADOR DE IMERSÃO, DIÂMETRO DE PONTEIRA 45MM, MOTOR ELÉTRICO TRIFÁSICO POTÊNCIA DE 2 CV - CHI DIURNO. AF_06/2015 (CHI)</t>
    </r>
  </si>
  <si>
    <r>
      <rPr>
        <b/>
        <sz val="8"/>
        <rFont val="Arial"/>
        <family val="2"/>
      </rPr>
      <t>88826 - BETONEIRA CAPACIDADE NOMINAL DE 400 L, CAPACIDADE DE MISTURA 280 L, MOTOR ELÉTRICO TRIFÁSICO POTÊNCIA DE 2 CV, SEM CARREGADOR - DEPRECIAÇÃO. AF_10/2014 (H)</t>
    </r>
  </si>
  <si>
    <r>
      <rPr>
        <sz val="7"/>
        <rFont val="Calibri"/>
        <family val="2"/>
      </rPr>
      <t>00010535</t>
    </r>
  </si>
  <si>
    <r>
      <rPr>
        <sz val="7"/>
        <rFont val="Calibri"/>
        <family val="2"/>
      </rPr>
      <t>BETONEIRA CAPACIDADE NOMINAL 400 L, CAPACIDADE DE MISTURA  280 L, MOTOR ELETRICO TRIFASICO 220/380 V POTENCIA 2 CV, SEM CARREGADOR</t>
    </r>
  </si>
  <si>
    <r>
      <rPr>
        <b/>
        <sz val="8"/>
        <rFont val="Arial"/>
        <family val="2"/>
      </rPr>
      <t>88827 - BETONEIRA CAPACIDADE NOMINAL DE 400 L, CAPACIDADE DE MISTURA 280 L, MOTOR ELÉTRICO TRIFÁSICO POTÊNCIA DE 2 CV, SEM CARREGADOR - JUROS. AF_10/2014 (H)</t>
    </r>
  </si>
  <si>
    <r>
      <rPr>
        <b/>
        <sz val="8"/>
        <rFont val="Arial"/>
        <family val="2"/>
      </rPr>
      <t>88828 - BETONEIRA CAPACIDADE NOMINAL DE 400 L, CAPACIDADE DE MISTURA 280 L, MOTOR ELÉTRICO TRIFÁSICO POTÊNCIA DE 2 CV, SEM CARREGADOR - MANUTENÇÃO. AF_10/2014 (H)</t>
    </r>
  </si>
  <si>
    <r>
      <rPr>
        <b/>
        <sz val="8"/>
        <rFont val="Arial"/>
        <family val="2"/>
      </rPr>
      <t>88829 - BETONEIRA CAPACIDADE NOMINAL DE 400 L, CAPACIDADE DE MISTURA 280 L, MOTOR ELÉTRICO TRIFÁSICO POTÊNCIA DE 2 CV, SEM CARREGADOR - MATERIAIS NA OPERAÇÃO. AF_10/2014 (H)</t>
    </r>
  </si>
  <si>
    <r>
      <rPr>
        <b/>
        <sz val="8"/>
        <rFont val="Arial"/>
        <family val="2"/>
      </rPr>
      <t>88830 - BETONEIRA CAPACIDADE NOMINAL DE 400 L, CAPACIDADE DE MISTURA 280 L, MOTOR ELÉTRICO TRIFÁSICO POTÊNCIA DE 2 CV, SEM CARREGADOR - CHP DIURNO. AF_10/2014 (CHP)</t>
    </r>
  </si>
  <si>
    <r>
      <rPr>
        <sz val="7"/>
        <rFont val="Calibri"/>
        <family val="2"/>
      </rPr>
      <t>88826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</si>
  <si>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DEPRECIAÇÃO. AF_10/2014</t>
    </r>
  </si>
  <si>
    <r>
      <rPr>
        <sz val="7"/>
        <rFont val="Calibri"/>
        <family val="2"/>
      </rPr>
      <t>88827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</si>
  <si>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JUROS. AF_10/2014</t>
    </r>
  </si>
  <si>
    <r>
      <rPr>
        <sz val="7"/>
        <rFont val="Calibri"/>
        <family val="2"/>
      </rPr>
      <t>88828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</si>
  <si>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MANUTENÇÃO. AF_10/2014</t>
    </r>
  </si>
  <si>
    <r>
      <rPr>
        <sz val="7"/>
        <rFont val="Calibri"/>
        <family val="2"/>
      </rPr>
      <t>88829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</si>
  <si>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MATERIAIS NA OPERAÇÃO. AF_10/2014</t>
    </r>
  </si>
  <si>
    <r>
      <rPr>
        <b/>
        <sz val="8"/>
        <rFont val="Arial"/>
        <family val="2"/>
      </rPr>
      <t>88831 - BETONEIRA CAPACIDADE NOMINAL DE 400 L, CAPACIDADE DE MISTURA 280 L, MOTOR ELÉTRICO TRIFÁSICO POTÊNCIA DE 2 CV, SEM CARREGADOR - CHI DIURNO. AF_10/2014 (CHI)</t>
    </r>
  </si>
  <si>
    <r>
      <rPr>
        <b/>
        <sz val="8"/>
        <rFont val="Arial"/>
        <family val="2"/>
      </rPr>
      <t>87313 - ARGAMASSA TRAÇO 1:3 (EM VOLUME DE CIMENTO E AREIA GROSSA ÚMIDA) PARA CHAPISCO CONVENCIONAL, PREPARO MECÂNICO COM BETONEIRA 400 L. AF_08/2019 (M3)</t>
    </r>
  </si>
  <si>
    <r>
      <rPr>
        <sz val="7"/>
        <rFont val="Calibri"/>
        <family val="2"/>
      </rPr>
      <t>88830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</si>
  <si>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CHP DIURNO. AF_10/2014</t>
    </r>
  </si>
  <si>
    <r>
      <rPr>
        <sz val="7"/>
        <rFont val="Calibri"/>
        <family val="2"/>
      </rPr>
      <t>88831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</si>
  <si>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CHI DIURNO. AF_10/2014</t>
    </r>
  </si>
  <si>
    <r>
      <rPr>
        <b/>
        <sz val="8"/>
        <rFont val="Arial"/>
        <family val="2"/>
      </rPr>
      <t>87292 - ARGAMASSA TRAÇO 1:2:8 (EM VOLUME DE CIMENTO, CAL E AREIA MÉDIA ÚMIDA) PARA EMBOÇO/MASSA ÚNICA/ASSENTAMENTO DE ALVENARIA DE VEDAÇÃO, PREPARO MECÂNICO COM BETONEIRA 400 L. AF_08/2019 (M3)</t>
    </r>
  </si>
  <si>
    <r>
      <rPr>
        <sz val="7"/>
        <rFont val="Calibri"/>
        <family val="2"/>
      </rPr>
      <t>00001106</t>
    </r>
  </si>
  <si>
    <r>
      <rPr>
        <sz val="7"/>
        <rFont val="Calibri"/>
        <family val="2"/>
      </rPr>
      <t>CAL HIDRATADA CH-I PARA ARGAMASSAS</t>
    </r>
  </si>
  <si>
    <r>
      <rPr>
        <b/>
        <sz val="8"/>
        <rFont val="Arial"/>
        <family val="2"/>
      </rPr>
      <t>95372 - CURSO DE CAPACITAÇÃO PARA PINTOR (ENCARGOS COMPLEMENTARES) - HORISTA (H)</t>
    </r>
  </si>
  <si>
    <r>
      <rPr>
        <sz val="7"/>
        <rFont val="Calibri"/>
        <family val="2"/>
      </rPr>
      <t>00004783</t>
    </r>
  </si>
  <si>
    <r>
      <rPr>
        <b/>
        <sz val="8"/>
        <rFont val="Arial"/>
        <family val="2"/>
      </rPr>
      <t>88310 - PINTOR COM ENCARGOS COMPLEMENTARES (H)</t>
    </r>
  </si>
  <si>
    <r>
      <rPr>
        <sz val="7"/>
        <rFont val="Calibri"/>
        <family val="2"/>
      </rPr>
      <t>00043466</t>
    </r>
  </si>
  <si>
    <r>
      <rPr>
        <sz val="7"/>
        <rFont val="Calibri"/>
        <family val="2"/>
      </rPr>
      <t>FERRAMENTAS - FAMILIA PINTOR - HORISTA (ENCARGOS COMPLEMENTARES - COLETADO CAIXA)</t>
    </r>
  </si>
  <si>
    <r>
      <rPr>
        <sz val="7"/>
        <rFont val="Calibri"/>
        <family val="2"/>
      </rPr>
      <t>00043490</t>
    </r>
  </si>
  <si>
    <r>
      <rPr>
        <sz val="7"/>
        <rFont val="Calibri"/>
        <family val="2"/>
      </rPr>
      <t>EPI - FAMILIA PINTOR - HORISTA (ENCARGOS COMPLEMENTARES - COLETADO CAIXA)</t>
    </r>
  </si>
  <si>
    <r>
      <rPr>
        <sz val="7"/>
        <rFont val="Calibri"/>
        <family val="2"/>
      </rPr>
      <t>95372</t>
    </r>
  </si>
  <si>
    <r>
      <rPr>
        <sz val="7"/>
        <rFont val="Calibri"/>
        <family val="2"/>
      </rPr>
      <t>CURSO DE CAPACITAÇÃO PARA PINTOR (ENCARGOS COMPLEMENTARES) - HORISTA</t>
    </r>
  </si>
  <si>
    <r>
      <rPr>
        <b/>
        <sz val="8"/>
        <rFont val="Arial"/>
        <family val="2"/>
      </rPr>
      <t>I2772 - MÃO DE OBRA DE OPERAÇÃO DO COMPACTADOR DE PLACA VIBRATÓRIA (7 HP) (H)</t>
    </r>
  </si>
  <si>
    <r>
      <rPr>
        <sz val="7"/>
        <rFont val="Calibri"/>
        <family val="2"/>
      </rPr>
      <t>I2552</t>
    </r>
  </si>
  <si>
    <r>
      <rPr>
        <sz val="7"/>
        <rFont val="Calibri"/>
        <family val="2"/>
      </rPr>
      <t>OPERADOR DE COMPACTADOR DE PLACA VIBRATORIA</t>
    </r>
  </si>
  <si>
    <r>
      <rPr>
        <b/>
        <sz val="8"/>
        <rFont val="Arial"/>
        <family val="2"/>
      </rPr>
      <t>I0612 - COMPACTADOR DE PLACA VIBRATÓRIA HP 7 (CHI) (H)</t>
    </r>
  </si>
  <si>
    <r>
      <rPr>
        <sz val="7"/>
        <rFont val="Calibri"/>
        <family val="2"/>
      </rPr>
      <t>I2772</t>
    </r>
  </si>
  <si>
    <r>
      <rPr>
        <sz val="7"/>
        <rFont val="Calibri"/>
        <family val="2"/>
      </rPr>
      <t>MÃO DE OBRA DE OPERAÇÃO DO COMPACTADOR DE PLACA VIBRATÓRIA (7 HP)</t>
    </r>
  </si>
  <si>
    <r>
      <rPr>
        <sz val="7"/>
        <rFont val="Calibri"/>
        <family val="2"/>
      </rPr>
      <t>I2702</t>
    </r>
  </si>
  <si>
    <r>
      <rPr>
        <sz val="7"/>
        <rFont val="Calibri"/>
        <family val="2"/>
      </rPr>
      <t>JUROS</t>
    </r>
  </si>
  <si>
    <r>
      <rPr>
        <sz val="7"/>
        <rFont val="Calibri"/>
        <family val="2"/>
      </rPr>
      <t>I2701</t>
    </r>
  </si>
  <si>
    <r>
      <rPr>
        <sz val="7"/>
        <rFont val="Calibri"/>
        <family val="2"/>
      </rPr>
      <t>DEPRECIAÇÃO</t>
    </r>
  </si>
  <si>
    <r>
      <rPr>
        <b/>
        <sz val="8"/>
        <rFont val="Arial"/>
        <family val="2"/>
      </rPr>
      <t>I2771 - MATERIAL DE OPERAÇÃO DO COMPACTADOR DE PLACA VIBRATÓRIA (7 HP) (H)</t>
    </r>
  </si>
  <si>
    <r>
      <rPr>
        <sz val="7"/>
        <rFont val="Calibri"/>
        <family val="2"/>
      </rPr>
      <t>I2706</t>
    </r>
  </si>
  <si>
    <r>
      <rPr>
        <sz val="7"/>
        <rFont val="Calibri"/>
        <family val="2"/>
      </rPr>
      <t>OLEO DIESEL</t>
    </r>
  </si>
  <si>
    <r>
      <rPr>
        <b/>
        <sz val="8"/>
        <rFont val="Arial"/>
        <family val="2"/>
      </rPr>
      <t>I0725 - COMPACTADOR DE PLACA VIBRATÓRIA HP 7 (CHP) (H)</t>
    </r>
  </si>
  <si>
    <r>
      <rPr>
        <sz val="7"/>
        <rFont val="Calibri"/>
        <family val="2"/>
      </rPr>
      <t>I2703</t>
    </r>
  </si>
  <si>
    <r>
      <rPr>
        <sz val="7"/>
        <rFont val="Calibri"/>
        <family val="2"/>
      </rPr>
      <t>MANUTENÇÃO</t>
    </r>
  </si>
  <si>
    <r>
      <rPr>
        <sz val="7"/>
        <rFont val="Calibri"/>
        <family val="2"/>
      </rPr>
      <t>I2771</t>
    </r>
  </si>
  <si>
    <r>
      <rPr>
        <sz val="7"/>
        <rFont val="Calibri"/>
        <family val="2"/>
      </rPr>
      <t>MATERIAL DE OPERAÇÃO DO COMPACTADOR DE PLACA VIBRATÓRIA (7 HP)</t>
    </r>
  </si>
  <si>
    <r>
      <rPr>
        <b/>
        <sz val="8"/>
        <rFont val="Arial"/>
        <family val="2"/>
      </rPr>
      <t>S10549 - Encargos Complementares - Servente (h)</t>
    </r>
  </si>
  <si>
    <r>
      <rPr>
        <sz val="7"/>
        <rFont val="Calibri"/>
        <family val="2"/>
      </rPr>
      <t>I00158</t>
    </r>
  </si>
  <si>
    <r>
      <rPr>
        <sz val="7"/>
        <rFont val="Calibri"/>
        <family val="2"/>
      </rPr>
      <t>Almoço (Participação do empregador)</t>
    </r>
  </si>
  <si>
    <r>
      <rPr>
        <sz val="7"/>
        <rFont val="Calibri"/>
        <family val="2"/>
      </rPr>
      <t>I00941</t>
    </r>
  </si>
  <si>
    <r>
      <rPr>
        <sz val="7"/>
        <rFont val="Calibri"/>
        <family val="2"/>
      </rPr>
      <t>Fardamento com mangas curta</t>
    </r>
  </si>
  <si>
    <r>
      <rPr>
        <sz val="7"/>
        <rFont val="Calibri"/>
        <family val="2"/>
      </rPr>
      <t>I01651</t>
    </r>
  </si>
  <si>
    <r>
      <rPr>
        <sz val="7"/>
        <rFont val="Calibri"/>
        <family val="2"/>
      </rPr>
      <t>Óculos branco proteção</t>
    </r>
  </si>
  <si>
    <r>
      <rPr>
        <sz val="7"/>
        <rFont val="Calibri"/>
        <family val="2"/>
      </rPr>
      <t>pr</t>
    </r>
  </si>
  <si>
    <r>
      <rPr>
        <sz val="7"/>
        <rFont val="Calibri"/>
        <family val="2"/>
      </rPr>
      <t>I02378</t>
    </r>
  </si>
  <si>
    <r>
      <rPr>
        <sz val="7"/>
        <rFont val="Calibri"/>
        <family val="2"/>
      </rPr>
      <t>Vale transporte</t>
    </r>
  </si>
  <si>
    <r>
      <rPr>
        <sz val="7"/>
        <rFont val="Calibri"/>
        <family val="2"/>
      </rPr>
      <t>I04728</t>
    </r>
  </si>
  <si>
    <r>
      <rPr>
        <sz val="7"/>
        <rFont val="Calibri"/>
        <family val="2"/>
      </rPr>
      <t>Talhadeira chata 10"</t>
    </r>
  </si>
  <si>
    <r>
      <rPr>
        <sz val="7"/>
        <rFont val="Calibri"/>
        <family val="2"/>
      </rPr>
      <t>I04729</t>
    </r>
  </si>
  <si>
    <r>
      <rPr>
        <sz val="7"/>
        <rFont val="Calibri"/>
        <family val="2"/>
      </rPr>
      <t>Marreta 1 kg com cabo</t>
    </r>
  </si>
  <si>
    <r>
      <rPr>
        <sz val="7"/>
        <rFont val="Calibri"/>
        <family val="2"/>
      </rPr>
      <t>I10492</t>
    </r>
  </si>
  <si>
    <r>
      <rPr>
        <sz val="7"/>
        <rFont val="Calibri"/>
        <family val="2"/>
      </rPr>
      <t>Cesta Básica</t>
    </r>
  </si>
  <si>
    <r>
      <rPr>
        <sz val="7"/>
        <rFont val="Calibri"/>
        <family val="2"/>
      </rPr>
      <t>I10596</t>
    </r>
  </si>
  <si>
    <r>
      <rPr>
        <sz val="7"/>
        <rFont val="Calibri"/>
        <family val="2"/>
      </rPr>
      <t>Protetor auricular</t>
    </r>
  </si>
  <si>
    <r>
      <rPr>
        <sz val="7"/>
        <rFont val="Calibri"/>
        <family val="2"/>
      </rPr>
      <t>I10599</t>
    </r>
  </si>
  <si>
    <r>
      <rPr>
        <sz val="7"/>
        <rFont val="Calibri"/>
        <family val="2"/>
      </rPr>
      <t>Protetor solar fps 30 com 120ml</t>
    </r>
  </si>
  <si>
    <r>
      <rPr>
        <sz val="7"/>
        <rFont val="Calibri"/>
        <family val="2"/>
      </rPr>
      <t>I10788</t>
    </r>
  </si>
  <si>
    <r>
      <rPr>
        <sz val="7"/>
        <rFont val="Calibri"/>
        <family val="2"/>
      </rPr>
      <t>Pá quadrada</t>
    </r>
  </si>
  <si>
    <r>
      <rPr>
        <sz val="7"/>
        <rFont val="Calibri"/>
        <family val="2"/>
      </rPr>
      <t>I02711S</t>
    </r>
  </si>
  <si>
    <r>
      <rPr>
        <sz val="7"/>
        <rFont val="Calibri"/>
        <family val="2"/>
      </rPr>
      <t>Carrinho de mao de aco capacidade 50 a 60 l, pneu com camara</t>
    </r>
  </si>
  <si>
    <r>
      <rPr>
        <sz val="7"/>
        <rFont val="Calibri"/>
        <family val="2"/>
      </rPr>
      <t>I12892S</t>
    </r>
  </si>
  <si>
    <r>
      <rPr>
        <sz val="7"/>
        <rFont val="Calibri"/>
        <family val="2"/>
      </rPr>
      <t>Luva raspa de couro, cano curto (punho *7* cm)</t>
    </r>
  </si>
  <si>
    <r>
      <rPr>
        <sz val="7"/>
        <rFont val="Calibri"/>
        <family val="2"/>
      </rPr>
      <t>par</t>
    </r>
  </si>
  <si>
    <r>
      <rPr>
        <sz val="7"/>
        <rFont val="Calibri"/>
        <family val="2"/>
      </rPr>
      <t>I12893S</t>
    </r>
  </si>
  <si>
    <r>
      <rPr>
        <sz val="7"/>
        <rFont val="Calibri"/>
        <family val="2"/>
      </rPr>
      <t>Bota de seguranca com biqueira de aco e colarinho acolchoado</t>
    </r>
  </si>
  <si>
    <r>
      <rPr>
        <sz val="7"/>
        <rFont val="Calibri"/>
        <family val="2"/>
      </rPr>
      <t>I12894S</t>
    </r>
  </si>
  <si>
    <r>
      <rPr>
        <sz val="7"/>
        <rFont val="Calibri"/>
        <family val="2"/>
      </rPr>
      <t>Capa para chuva em pvc com forro de poliester, com capuz (amarela ou azul)</t>
    </r>
  </si>
  <si>
    <r>
      <rPr>
        <sz val="7"/>
        <rFont val="Calibri"/>
        <family val="2"/>
      </rPr>
      <t>I12895S</t>
    </r>
  </si>
  <si>
    <r>
      <rPr>
        <sz val="7"/>
        <rFont val="Calibri"/>
        <family val="2"/>
      </rPr>
      <t>Capacete de seguranca aba frontal com suspensao de polietileno, sem jugular (classe b)</t>
    </r>
  </si>
  <si>
    <r>
      <rPr>
        <sz val="7"/>
        <rFont val="Calibri"/>
        <family val="2"/>
      </rPr>
      <t>I10362</t>
    </r>
  </si>
  <si>
    <r>
      <rPr>
        <sz val="7"/>
        <rFont val="Calibri"/>
        <family val="2"/>
      </rPr>
      <t>Seguro de vida e acidente em grupo</t>
    </r>
  </si>
  <si>
    <r>
      <rPr>
        <sz val="7"/>
        <rFont val="Calibri"/>
        <family val="2"/>
      </rPr>
      <t>I10517</t>
    </r>
  </si>
  <si>
    <r>
      <rPr>
        <sz val="7"/>
        <rFont val="Calibri"/>
        <family val="2"/>
      </rPr>
      <t>Exames admissionais/demissionais (checkup)</t>
    </r>
  </si>
  <si>
    <r>
      <rPr>
        <sz val="7"/>
        <rFont val="Calibri"/>
        <family val="2"/>
      </rPr>
      <t>cj</t>
    </r>
  </si>
  <si>
    <r>
      <rPr>
        <sz val="7"/>
        <rFont val="Calibri"/>
        <family val="2"/>
      </rPr>
      <t>I10761</t>
    </r>
  </si>
  <si>
    <r>
      <rPr>
        <sz val="7"/>
        <rFont val="Calibri"/>
        <family val="2"/>
      </rPr>
      <t>Refeição - café da manhã ( café com leite e dois pães com manteiga)</t>
    </r>
  </si>
  <si>
    <r>
      <rPr>
        <b/>
        <sz val="8"/>
        <rFont val="Arial"/>
        <family val="2"/>
      </rPr>
      <t>S00077 - Aterro de caixão de ediificação, com fornec. de areia, adensada com água (m3)</t>
    </r>
  </si>
  <si>
    <r>
      <rPr>
        <sz val="7"/>
        <rFont val="Calibri"/>
        <family val="2"/>
      </rPr>
      <t>I00366S</t>
    </r>
  </si>
  <si>
    <r>
      <rPr>
        <sz val="7"/>
        <rFont val="Calibri"/>
        <family val="2"/>
      </rPr>
      <t>Areia fina - posto jazida/fornecedor (retirado na jazida, sem transporte)</t>
    </r>
  </si>
  <si>
    <r>
      <rPr>
        <b/>
        <sz val="8"/>
        <rFont val="Arial"/>
        <family val="2"/>
      </rPr>
      <t>S10550 - Encargos Complementares - Pedreiro (h)</t>
    </r>
  </si>
  <si>
    <r>
      <rPr>
        <sz val="7"/>
        <rFont val="Calibri"/>
        <family val="2"/>
      </rPr>
      <t>I04174</t>
    </r>
  </si>
  <si>
    <r>
      <rPr>
        <sz val="7"/>
        <rFont val="Calibri"/>
        <family val="2"/>
      </rPr>
      <t>Desempenadeira de aço lisa, cabo madeira, ref:143, Atlas ou similar</t>
    </r>
  </si>
  <si>
    <r>
      <rPr>
        <sz val="7"/>
        <rFont val="Calibri"/>
        <family val="2"/>
      </rPr>
      <t>I04722</t>
    </r>
  </si>
  <si>
    <r>
      <rPr>
        <sz val="7"/>
        <rFont val="Calibri"/>
        <family val="2"/>
      </rPr>
      <t>Colher de pedreiro</t>
    </r>
  </si>
  <si>
    <r>
      <rPr>
        <sz val="7"/>
        <rFont val="Calibri"/>
        <family val="2"/>
      </rPr>
      <t>I10282</t>
    </r>
  </si>
  <si>
    <r>
      <rPr>
        <sz val="7"/>
        <rFont val="Calibri"/>
        <family val="2"/>
      </rPr>
      <t>Regua de alumínio c/ 2,00m (para pedreiro)</t>
    </r>
  </si>
  <si>
    <r>
      <rPr>
        <sz val="7"/>
        <rFont val="Calibri"/>
        <family val="2"/>
      </rPr>
      <t>I10789</t>
    </r>
  </si>
  <si>
    <r>
      <rPr>
        <sz val="7"/>
        <rFont val="Calibri"/>
        <family val="2"/>
      </rPr>
      <t>Nível de bolha de madeira</t>
    </r>
  </si>
  <si>
    <r>
      <rPr>
        <sz val="7"/>
        <rFont val="Calibri"/>
        <family val="2"/>
      </rPr>
      <t>I10790</t>
    </r>
  </si>
  <si>
    <r>
      <rPr>
        <sz val="7"/>
        <rFont val="Calibri"/>
        <family val="2"/>
      </rPr>
      <t>Prumo de face</t>
    </r>
  </si>
  <si>
    <r>
      <rPr>
        <sz val="7"/>
        <rFont val="Calibri"/>
        <family val="2"/>
      </rPr>
      <t>I11243</t>
    </r>
  </si>
  <si>
    <r>
      <rPr>
        <sz val="7"/>
        <rFont val="Calibri"/>
        <family val="2"/>
      </rPr>
      <t>Martelo sem unha</t>
    </r>
  </si>
  <si>
    <r>
      <rPr>
        <sz val="7"/>
        <rFont val="Calibri"/>
        <family val="2"/>
      </rPr>
      <t>I11245</t>
    </r>
  </si>
  <si>
    <r>
      <rPr>
        <sz val="7"/>
        <rFont val="Calibri"/>
        <family val="2"/>
      </rPr>
      <t>Desempoladeira de madeira 12x22</t>
    </r>
  </si>
  <si>
    <r>
      <rPr>
        <sz val="7"/>
        <rFont val="Calibri"/>
        <family val="2"/>
      </rPr>
      <t>I11246</t>
    </r>
  </si>
  <si>
    <r>
      <rPr>
        <sz val="7"/>
        <rFont val="Calibri"/>
        <family val="2"/>
      </rPr>
      <t>Escala métrica de bambú</t>
    </r>
  </si>
  <si>
    <r>
      <rPr>
        <sz val="7"/>
        <rFont val="Calibri"/>
        <family val="2"/>
      </rPr>
      <t>Un</t>
    </r>
  </si>
  <si>
    <r>
      <rPr>
        <sz val="7"/>
        <rFont val="Calibri"/>
        <family val="2"/>
      </rPr>
      <t>I11247</t>
    </r>
  </si>
  <si>
    <r>
      <rPr>
        <sz val="7"/>
        <rFont val="Calibri"/>
        <family val="2"/>
      </rPr>
      <t>Serra mármore</t>
    </r>
  </si>
  <si>
    <r>
      <rPr>
        <sz val="7"/>
        <rFont val="Calibri"/>
        <family val="2"/>
      </rPr>
      <t>I11264</t>
    </r>
  </si>
  <si>
    <r>
      <rPr>
        <sz val="7"/>
        <rFont val="Calibri"/>
        <family val="2"/>
      </rPr>
      <t>Marreta de 1/2 kg com cabo</t>
    </r>
  </si>
  <si>
    <r>
      <rPr>
        <sz val="7"/>
        <rFont val="Calibri"/>
        <family val="2"/>
      </rPr>
      <t>I11265</t>
    </r>
  </si>
  <si>
    <r>
      <rPr>
        <sz val="7"/>
        <rFont val="Calibri"/>
        <family val="2"/>
      </rPr>
      <t>Martelo de borracha com cabo</t>
    </r>
  </si>
  <si>
    <r>
      <rPr>
        <b/>
        <sz val="8"/>
        <rFont val="Arial"/>
        <family val="2"/>
      </rPr>
      <t>S10551 - Encargos Complementares - Carpinteiro (h)</t>
    </r>
  </si>
  <si>
    <r>
      <rPr>
        <sz val="7"/>
        <rFont val="Calibri"/>
        <family val="2"/>
      </rPr>
      <t>I11248</t>
    </r>
  </si>
  <si>
    <r>
      <rPr>
        <sz val="7"/>
        <rFont val="Calibri"/>
        <family val="2"/>
      </rPr>
      <t>Furadeira e Parafusadeira eletrica Bosch ou Similar profissional</t>
    </r>
  </si>
  <si>
    <r>
      <rPr>
        <sz val="7"/>
        <rFont val="Calibri"/>
        <family val="2"/>
      </rPr>
      <t>I11249</t>
    </r>
  </si>
  <si>
    <r>
      <rPr>
        <sz val="7"/>
        <rFont val="Calibri"/>
        <family val="2"/>
      </rPr>
      <t>Serra circular eletrica portatil</t>
    </r>
  </si>
  <si>
    <r>
      <rPr>
        <sz val="7"/>
        <rFont val="Calibri"/>
        <family val="2"/>
      </rPr>
      <t>I10577</t>
    </r>
  </si>
  <si>
    <r>
      <rPr>
        <sz val="7"/>
        <rFont val="Calibri"/>
        <family val="2"/>
      </rPr>
      <t>Serrote 40cm</t>
    </r>
  </si>
  <si>
    <r>
      <rPr>
        <sz val="7"/>
        <rFont val="Calibri"/>
        <family val="2"/>
      </rPr>
      <t>I10578</t>
    </r>
  </si>
  <si>
    <r>
      <rPr>
        <sz val="7"/>
        <rFont val="Calibri"/>
        <family val="2"/>
      </rPr>
      <t>Formão grande</t>
    </r>
  </si>
  <si>
    <r>
      <rPr>
        <sz val="7"/>
        <rFont val="Calibri"/>
        <family val="2"/>
      </rPr>
      <t>I10579</t>
    </r>
  </si>
  <si>
    <r>
      <rPr>
        <sz val="7"/>
        <rFont val="Calibri"/>
        <family val="2"/>
      </rPr>
      <t>Chave de fenda chata 30 cm</t>
    </r>
  </si>
  <si>
    <r>
      <rPr>
        <sz val="7"/>
        <rFont val="Calibri"/>
        <family val="2"/>
      </rPr>
      <t>I11244</t>
    </r>
  </si>
  <si>
    <r>
      <rPr>
        <sz val="7"/>
        <rFont val="Calibri"/>
        <family val="2"/>
      </rPr>
      <t>Martelo com unha</t>
    </r>
  </si>
  <si>
    <r>
      <rPr>
        <b/>
        <sz val="8"/>
        <rFont val="Arial"/>
        <family val="2"/>
      </rPr>
      <t>S10555 - Encargos Complementares - Armador (h)</t>
    </r>
  </si>
  <si>
    <r>
      <rPr>
        <sz val="7"/>
        <rFont val="Calibri"/>
        <family val="2"/>
      </rPr>
      <t>I10585</t>
    </r>
  </si>
  <si>
    <r>
      <rPr>
        <sz val="7"/>
        <rFont val="Calibri"/>
        <family val="2"/>
      </rPr>
      <t>Arco de serra</t>
    </r>
  </si>
  <si>
    <r>
      <rPr>
        <sz val="7"/>
        <rFont val="Calibri"/>
        <family val="2"/>
      </rPr>
      <t>I10586</t>
    </r>
  </si>
  <si>
    <r>
      <rPr>
        <sz val="7"/>
        <rFont val="Calibri"/>
        <family val="2"/>
      </rPr>
      <t>Torquesa</t>
    </r>
  </si>
  <si>
    <r>
      <rPr>
        <b/>
        <sz val="8"/>
        <rFont val="Arial"/>
        <family val="2"/>
      </rPr>
      <t>S00128 - Lançamento de concreto usinado, bombeado, em peças armadas da superestrutura, inclusive colocação, adensamento e acabamento (m3)</t>
    </r>
  </si>
  <si>
    <r>
      <rPr>
        <sz val="7"/>
        <rFont val="Calibri"/>
        <family val="2"/>
      </rPr>
      <t>I00378S</t>
    </r>
  </si>
  <si>
    <r>
      <rPr>
        <sz val="7"/>
        <rFont val="Calibri"/>
        <family val="2"/>
      </rPr>
      <t>Armador (horista)</t>
    </r>
  </si>
  <si>
    <r>
      <rPr>
        <sz val="7"/>
        <rFont val="Calibri"/>
        <family val="2"/>
      </rPr>
      <t>I01213S</t>
    </r>
  </si>
  <si>
    <r>
      <rPr>
        <sz val="7"/>
        <rFont val="Calibri"/>
        <family val="2"/>
      </rPr>
      <t>Carpinteiro de formas</t>
    </r>
  </si>
  <si>
    <r>
      <rPr>
        <sz val="7"/>
        <rFont val="Calibri"/>
        <family val="2"/>
      </rPr>
      <t>S10551</t>
    </r>
  </si>
  <si>
    <r>
      <rPr>
        <sz val="7"/>
        <rFont val="Calibri"/>
        <family val="2"/>
      </rPr>
      <t>Encargos Complementares - Carpinteiro</t>
    </r>
  </si>
  <si>
    <r>
      <rPr>
        <sz val="7"/>
        <rFont val="Calibri"/>
        <family val="2"/>
      </rPr>
      <t>S10555</t>
    </r>
  </si>
  <si>
    <r>
      <rPr>
        <sz val="7"/>
        <rFont val="Calibri"/>
        <family val="2"/>
      </rPr>
      <t>Encargos Complementares - Armador</t>
    </r>
  </si>
  <si>
    <r>
      <rPr>
        <b/>
        <sz val="8"/>
        <rFont val="Arial"/>
        <family val="2"/>
      </rPr>
      <t>S00098 - Concreto simples usinado fck=25mpa, bombeado, lançado e adensado em superestrutura (m3)</t>
    </r>
  </si>
  <si>
    <r>
      <rPr>
        <sz val="7"/>
        <rFont val="Calibri"/>
        <family val="2"/>
      </rPr>
      <t>I34493S</t>
    </r>
  </si>
  <si>
    <r>
      <rPr>
        <sz val="7"/>
        <rFont val="Calibri"/>
        <family val="2"/>
      </rPr>
      <t>Concreto usinado bombeavel, classe de resistencia c25, com brita 0 e 1, slump = 100 +/- 20 mm, exclui servico de bombeamento (nbr 8953)</t>
    </r>
  </si>
  <si>
    <r>
      <rPr>
        <sz val="7"/>
        <rFont val="Calibri"/>
        <family val="2"/>
      </rPr>
      <t>I44535S</t>
    </r>
  </si>
  <si>
    <r>
      <rPr>
        <sz val="7"/>
        <rFont val="Calibri"/>
        <family val="2"/>
      </rPr>
      <t>Servico de bombeamento de concreto com consumo minimo de 40 m3</t>
    </r>
  </si>
  <si>
    <r>
      <rPr>
        <sz val="7"/>
        <rFont val="Calibri"/>
        <family val="2"/>
      </rPr>
      <t>S00128</t>
    </r>
  </si>
  <si>
    <r>
      <rPr>
        <sz val="7"/>
        <rFont val="Calibri"/>
        <family val="2"/>
      </rPr>
      <t>Lançamento de concreto usinado, bombeado, em peças armadas da superestrutura, inclusive colocação, adensamento e acabamento</t>
    </r>
  </si>
  <si>
    <r>
      <rPr>
        <b/>
        <sz val="8"/>
        <rFont val="Arial"/>
        <family val="2"/>
      </rPr>
      <t>S10553 - Encargos Complementares - Pintor (h)</t>
    </r>
  </si>
  <si>
    <r>
      <rPr>
        <sz val="7"/>
        <rFont val="Calibri"/>
        <family val="2"/>
      </rPr>
      <t>I04725</t>
    </r>
  </si>
  <si>
    <r>
      <rPr>
        <sz val="7"/>
        <rFont val="Calibri"/>
        <family val="2"/>
      </rPr>
      <t>Espátula</t>
    </r>
  </si>
  <si>
    <r>
      <rPr>
        <sz val="7"/>
        <rFont val="Calibri"/>
        <family val="2"/>
      </rPr>
      <t>I10583</t>
    </r>
  </si>
  <si>
    <r>
      <rPr>
        <sz val="7"/>
        <rFont val="Calibri"/>
        <family val="2"/>
      </rPr>
      <t>Trincha 3"</t>
    </r>
  </si>
  <si>
    <r>
      <rPr>
        <sz val="7"/>
        <rFont val="Calibri"/>
        <family val="2"/>
      </rPr>
      <t>I11250</t>
    </r>
  </si>
  <si>
    <r>
      <rPr>
        <sz val="7"/>
        <rFont val="Calibri"/>
        <family val="2"/>
      </rPr>
      <t>Rolo lã de carneiro 20cm</t>
    </r>
  </si>
  <si>
    <r>
      <rPr>
        <sz val="7"/>
        <rFont val="Calibri"/>
        <family val="2"/>
      </rPr>
      <t>I11251</t>
    </r>
  </si>
  <si>
    <r>
      <rPr>
        <sz val="7"/>
        <rFont val="Calibri"/>
        <family val="2"/>
      </rPr>
      <t>Pincel de seda 2"</t>
    </r>
  </si>
  <si>
    <r>
      <rPr>
        <sz val="7"/>
        <rFont val="Calibri"/>
        <family val="2"/>
      </rPr>
      <t>I11252</t>
    </r>
  </si>
  <si>
    <r>
      <rPr>
        <sz val="7"/>
        <rFont val="Calibri"/>
        <family val="2"/>
      </rPr>
      <t>Escada de aluminio de abrir com 7 degraus</t>
    </r>
  </si>
  <si>
    <r>
      <rPr>
        <b/>
        <sz val="8"/>
        <rFont val="Arial"/>
        <family val="2"/>
      </rPr>
      <t>S02323 - Pintura p/ piso c/ aplicação de 2 demãos tinta novacor, cores cerâmica, concreto, verde ou azul - aplicação c/ rôlo - R1 (m2)</t>
    </r>
  </si>
  <si>
    <r>
      <rPr>
        <sz val="7"/>
        <rFont val="Calibri"/>
        <family val="2"/>
      </rPr>
      <t>I04783S</t>
    </r>
  </si>
  <si>
    <r>
      <rPr>
        <sz val="7"/>
        <rFont val="Calibri"/>
        <family val="2"/>
      </rPr>
      <t>Pintor</t>
    </r>
  </si>
  <si>
    <r>
      <rPr>
        <sz val="7"/>
        <rFont val="Calibri"/>
        <family val="2"/>
      </rPr>
      <t>I02229</t>
    </r>
  </si>
  <si>
    <r>
      <rPr>
        <sz val="7"/>
        <rFont val="Calibri"/>
        <family val="2"/>
      </rPr>
      <t>Tinta novacor piso ou similar</t>
    </r>
  </si>
  <si>
    <r>
      <rPr>
        <sz val="7"/>
        <rFont val="Calibri"/>
        <family val="2"/>
      </rPr>
      <t>l</t>
    </r>
  </si>
  <si>
    <r>
      <rPr>
        <sz val="7"/>
        <rFont val="Calibri"/>
        <family val="2"/>
      </rPr>
      <t>S10553</t>
    </r>
  </si>
  <si>
    <r>
      <rPr>
        <sz val="7"/>
        <rFont val="Calibri"/>
        <family val="2"/>
      </rPr>
      <t>Encargos Complementares - Pintor</t>
    </r>
  </si>
  <si>
    <r>
      <rPr>
        <b/>
        <sz val="8"/>
        <rFont val="Arial"/>
        <family val="2"/>
      </rPr>
      <t>S02497 - Escavação manual de vala ou cava em material de 1ª categoria, profundidade até 1,50m (m3)</t>
    </r>
  </si>
  <si>
    <r>
      <rPr>
        <b/>
        <sz val="8"/>
        <rFont val="Arial"/>
        <family val="2"/>
      </rPr>
      <t>S00125 - Concreto simples fck= 15 MPA (b1/b2), fabricado na obra, sem lançamento e adensamento (m3)</t>
    </r>
  </si>
  <si>
    <r>
      <rPr>
        <sz val="7"/>
        <rFont val="Calibri"/>
        <family val="2"/>
      </rPr>
      <t>I00367S</t>
    </r>
  </si>
  <si>
    <r>
      <rPr>
        <sz val="7"/>
        <rFont val="Calibri"/>
        <family val="2"/>
      </rPr>
      <t>Areia grossa - posto jazida/fornecedor (retirado na jazida,sem transporte)</t>
    </r>
  </si>
  <si>
    <r>
      <rPr>
        <sz val="7"/>
        <rFont val="Calibri"/>
        <family val="2"/>
      </rPr>
      <t>I04718S</t>
    </r>
  </si>
  <si>
    <r>
      <rPr>
        <sz val="7"/>
        <rFont val="Calibri"/>
        <family val="2"/>
      </rPr>
      <t>Pedra britada n. 2 (19 a 38 mm) posto pedreira/fornecedor, sem frete</t>
    </r>
  </si>
  <si>
    <r>
      <rPr>
        <sz val="7"/>
        <rFont val="Calibri"/>
        <family val="2"/>
      </rPr>
      <t>I04721S</t>
    </r>
  </si>
  <si>
    <r>
      <rPr>
        <sz val="7"/>
        <rFont val="Calibri"/>
        <family val="2"/>
      </rPr>
      <t>Pedra britada n. 1 (9,5 a 19 mm) posto pedreira/fornecedor,sem frete</t>
    </r>
  </si>
  <si>
    <r>
      <rPr>
        <b/>
        <sz val="8"/>
        <rFont val="Arial"/>
        <family val="2"/>
      </rPr>
      <t>S07692 - Lançamento de concreto simples fabricado na obra, inclusive adensamento e acabamento em peças da superestrutura (m3)</t>
    </r>
  </si>
  <si>
    <r>
      <rPr>
        <b/>
        <sz val="8"/>
        <rFont val="Arial"/>
        <family val="2"/>
      </rPr>
      <t>S00126 - Concreto simples fabricado na obra, fck=15 mpa, lançado e adensado (m3)</t>
    </r>
  </si>
  <si>
    <r>
      <rPr>
        <sz val="7"/>
        <rFont val="Calibri"/>
        <family val="2"/>
      </rPr>
      <t>S00125</t>
    </r>
  </si>
  <si>
    <r>
      <rPr>
        <sz val="7"/>
        <rFont val="Calibri"/>
        <family val="2"/>
      </rPr>
      <t>Concreto simples fck= 15 MPA (b1/b2), fabricado na obra, sem lançamento e adensamento</t>
    </r>
  </si>
  <si>
    <r>
      <rPr>
        <sz val="7"/>
        <rFont val="Calibri"/>
        <family val="2"/>
      </rPr>
      <t>S07692</t>
    </r>
  </si>
  <si>
    <r>
      <rPr>
        <sz val="7"/>
        <rFont val="Calibri"/>
        <family val="2"/>
      </rPr>
      <t>Lançamento de concreto simples fabricado na obra, inclusive adensamento e acabamento em peças da superestrutura</t>
    </r>
  </si>
  <si>
    <r>
      <rPr>
        <b/>
        <sz val="8"/>
        <rFont val="Arial"/>
        <family val="2"/>
      </rPr>
      <t>S01903 - Argamassa cimento e areia traço t-1 (1:3) - 1 saco cimento 50kg / 3 padiolas areia dim. 0.35 x 0.45 x 0.23 m - Confecção mecânica e transporte (m3)</t>
    </r>
  </si>
  <si>
    <r>
      <rPr>
        <sz val="7"/>
        <rFont val="Calibri"/>
        <family val="2"/>
      </rPr>
      <t>I00370S</t>
    </r>
  </si>
  <si>
    <r>
      <rPr>
        <sz val="7"/>
        <rFont val="Calibri"/>
        <family val="2"/>
      </rPr>
      <t>Areia media - posto jazida/fornecedor (retirado na jazida, sem transporte)</t>
    </r>
  </si>
  <si>
    <r>
      <rPr>
        <b/>
        <sz val="8"/>
        <rFont val="Arial"/>
        <family val="2"/>
      </rPr>
      <t>S02624 - Remoção e reposição de meio-fio (m)</t>
    </r>
  </si>
  <si>
    <r>
      <rPr>
        <sz val="7"/>
        <rFont val="Calibri"/>
        <family val="2"/>
      </rPr>
      <t>S01903</t>
    </r>
  </si>
  <si>
    <r>
      <rPr>
        <sz val="7"/>
        <rFont val="Calibri"/>
        <family val="2"/>
      </rPr>
      <t>Argamassa cimento e areia traço t-1 (1:3) - 1 saco cimento 50kg / 3 padiolas areia dim. 0.35 x 0.45 x 0.23 m - Confecção mecânica e transporte</t>
    </r>
  </si>
  <si>
    <r>
      <rPr>
        <b/>
        <sz val="8"/>
        <rFont val="Arial"/>
        <family val="2"/>
      </rPr>
      <t>S03644 - Acabamento de superfície de piso de concreto com desempolamento manual (m2)</t>
    </r>
  </si>
  <si>
    <r>
      <rPr>
        <b/>
        <sz val="8"/>
        <rFont val="Arial"/>
        <family val="2"/>
      </rPr>
      <t>S04864 - Piso tátil direcional e de alerta, em concreto colorido, p/deficientes visuais, dimensões 30x30cm, aplicado com argamassa industrializada ac-ii, rejuntado, exclusive regularização de base (m2)</t>
    </r>
  </si>
  <si>
    <r>
      <rPr>
        <sz val="7"/>
        <rFont val="Calibri"/>
        <family val="2"/>
      </rPr>
      <t>I02540</t>
    </r>
  </si>
  <si>
    <r>
      <rPr>
        <sz val="7"/>
        <rFont val="Calibri"/>
        <family val="2"/>
      </rPr>
      <t>Rejunte colorido flexivel  para revestimentos cerâmicos</t>
    </r>
  </si>
  <si>
    <r>
      <rPr>
        <sz val="7"/>
        <rFont val="Calibri"/>
        <family val="2"/>
      </rPr>
      <t>I02684</t>
    </r>
  </si>
  <si>
    <r>
      <rPr>
        <sz val="7"/>
        <rFont val="Calibri"/>
        <family val="2"/>
      </rPr>
      <t>Argamassa industrializada Votomassa AC-II, ou similar</t>
    </r>
  </si>
  <si>
    <r>
      <rPr>
        <sz val="7"/>
        <rFont val="Calibri"/>
        <family val="2"/>
      </rPr>
      <t>I04689</t>
    </r>
  </si>
  <si>
    <r>
      <rPr>
        <sz val="7"/>
        <rFont val="Calibri"/>
        <family val="2"/>
      </rPr>
      <t>Piso tátil direcional e/ou alerta, de concreto, colorido, dim 30x30 cm  - para deficiente visual</t>
    </r>
  </si>
  <si>
    <r>
      <rPr>
        <b/>
        <sz val="8"/>
        <rFont val="Arial"/>
        <family val="2"/>
      </rPr>
      <t>S09182 - Demolição de concreto com martelete e compressor (m3)</t>
    </r>
  </si>
  <si>
    <r>
      <rPr>
        <sz val="7"/>
        <rFont val="Calibri"/>
        <family val="2"/>
      </rPr>
      <t>I02463</t>
    </r>
  </si>
  <si>
    <r>
      <rPr>
        <sz val="7"/>
        <rFont val="Calibri"/>
        <family val="2"/>
      </rPr>
      <t>Compressor 250 pcm (atlas copco - xa-120dd - 94,0 hp ou equivalente)</t>
    </r>
  </si>
  <si>
    <r>
      <rPr>
        <sz val="7"/>
        <rFont val="Calibri"/>
        <family val="2"/>
      </rPr>
      <t>I02490</t>
    </r>
  </si>
  <si>
    <r>
      <rPr>
        <sz val="7"/>
        <rFont val="Calibri"/>
        <family val="2"/>
      </rPr>
      <t>Rompedor 56,0 pcm / 1150 ipm (atlas copco -tex 11 ou equivalente)</t>
    </r>
  </si>
  <si>
    <r>
      <rPr>
        <b/>
        <sz val="8"/>
        <rFont val="Arial"/>
        <family val="2"/>
      </rPr>
      <t>S10552 - Encargos Complementares - Eletricista (h)</t>
    </r>
  </si>
  <si>
    <r>
      <rPr>
        <sz val="7"/>
        <rFont val="Calibri"/>
        <family val="2"/>
      </rPr>
      <t>I11240</t>
    </r>
  </si>
  <si>
    <r>
      <rPr>
        <sz val="7"/>
        <rFont val="Calibri"/>
        <family val="2"/>
      </rPr>
      <t>Alicate com isolamento</t>
    </r>
  </si>
  <si>
    <r>
      <rPr>
        <sz val="7"/>
        <rFont val="Calibri"/>
        <family val="2"/>
      </rPr>
      <t>I11241</t>
    </r>
  </si>
  <si>
    <r>
      <rPr>
        <sz val="7"/>
        <rFont val="Calibri"/>
        <family val="2"/>
      </rPr>
      <t>Alicate volt-amperimetro</t>
    </r>
  </si>
  <si>
    <r>
      <rPr>
        <sz val="7"/>
        <rFont val="Calibri"/>
        <family val="2"/>
      </rPr>
      <t>I11242</t>
    </r>
  </si>
  <si>
    <r>
      <rPr>
        <sz val="7"/>
        <rFont val="Calibri"/>
        <family val="2"/>
      </rPr>
      <t>Chave inglesa 12"</t>
    </r>
  </si>
  <si>
    <r>
      <rPr>
        <b/>
        <sz val="8"/>
        <rFont val="Arial"/>
        <family val="2"/>
      </rPr>
      <t>95316 - CURSO DE CAPACITAÇÃO PARA AUXILIAR DE ELETRICISTA (ENCARGOS COMPLEMENTARES) - HORISTA (H)</t>
    </r>
  </si>
  <si>
    <r>
      <rPr>
        <sz val="7"/>
        <rFont val="Calibri"/>
        <family val="2"/>
      </rPr>
      <t>00000247</t>
    </r>
  </si>
  <si>
    <r>
      <rPr>
        <b/>
        <sz val="8"/>
        <rFont val="Arial"/>
        <family val="2"/>
      </rPr>
      <t>88247 - AUXILIAR DE ELETRICISTA COM ENCARGOS COMPLEMENTARES (H)</t>
    </r>
  </si>
  <si>
    <r>
      <rPr>
        <sz val="7"/>
        <rFont val="Calibri"/>
        <family val="2"/>
      </rPr>
      <t>00043460</t>
    </r>
  </si>
  <si>
    <r>
      <rPr>
        <sz val="7"/>
        <rFont val="Calibri"/>
        <family val="2"/>
      </rPr>
      <t>FERRAMENTAS - FAMILIA ELETRICISTA - HORISTA (ENCARGOS COMPLEMENTARES - COLETADO CAIXA)</t>
    </r>
  </si>
  <si>
    <r>
      <rPr>
        <sz val="7"/>
        <rFont val="Calibri"/>
        <family val="2"/>
      </rPr>
      <t>00043484</t>
    </r>
  </si>
  <si>
    <r>
      <rPr>
        <sz val="7"/>
        <rFont val="Calibri"/>
        <family val="2"/>
      </rPr>
      <t>EPI - FAMILIA ELETRICISTA - HORISTA (ENCARGOS COMPLEMENTARES - COLETADO CAIXA)</t>
    </r>
  </si>
  <si>
    <r>
      <rPr>
        <sz val="7"/>
        <rFont val="Calibri"/>
        <family val="2"/>
      </rPr>
      <t>95316</t>
    </r>
  </si>
  <si>
    <r>
      <rPr>
        <sz val="7"/>
        <rFont val="Calibri"/>
        <family val="2"/>
      </rPr>
      <t>CURSO DE CAPACITAÇÃO PARA AUXILIAR DE ELETRICISTA (ENCARGOS COMPLEMENTARES) - HORISTA</t>
    </r>
  </si>
  <si>
    <r>
      <rPr>
        <b/>
        <sz val="8"/>
        <rFont val="Arial"/>
        <family val="2"/>
      </rPr>
      <t>95332 - CURSO DE CAPACITAÇÃO PARA ELETRICISTA (ENCARGOS COMPLEMENTARES) - HORISTA (H)</t>
    </r>
  </si>
  <si>
    <r>
      <rPr>
        <sz val="7"/>
        <rFont val="Calibri"/>
        <family val="2"/>
      </rPr>
      <t>00002436</t>
    </r>
  </si>
  <si>
    <r>
      <rPr>
        <b/>
        <sz val="8"/>
        <rFont val="Arial"/>
        <family val="2"/>
      </rPr>
      <t>88264 - ELETRICISTA COM ENCARGOS COMPLEMENTARES (H)</t>
    </r>
  </si>
  <si>
    <r>
      <rPr>
        <sz val="7"/>
        <rFont val="Calibri"/>
        <family val="2"/>
      </rPr>
      <t>95332</t>
    </r>
  </si>
  <si>
    <r>
      <rPr>
        <sz val="7"/>
        <rFont val="Calibri"/>
        <family val="2"/>
      </rPr>
      <t>CURSO DE CAPACITAÇÃO PARA ELETRICISTA (ENCARGOS COMPLEMENTARES) - HORISTA</t>
    </r>
  </si>
  <si>
    <r>
      <rPr>
        <b/>
        <sz val="8"/>
        <rFont val="Arial"/>
        <family val="2"/>
      </rPr>
      <t>S00087 - Forma plana para fundações, em compensado resinado 12mm, 04 usos (m2)</t>
    </r>
  </si>
  <si>
    <r>
      <rPr>
        <sz val="7"/>
        <rFont val="Calibri"/>
        <family val="2"/>
      </rPr>
      <t>I00630</t>
    </r>
  </si>
  <si>
    <r>
      <rPr>
        <sz val="7"/>
        <rFont val="Calibri"/>
        <family val="2"/>
      </rPr>
      <t>Compensado resinado 12mm - Madeirit ou similar</t>
    </r>
  </si>
  <si>
    <r>
      <rPr>
        <sz val="7"/>
        <rFont val="Calibri"/>
        <family val="2"/>
      </rPr>
      <t>I01569</t>
    </r>
  </si>
  <si>
    <r>
      <rPr>
        <sz val="7"/>
        <rFont val="Calibri"/>
        <family val="2"/>
      </rPr>
      <t>Madeira mista serrada (barrote) 6 x 6cm - 0,0036 m3/m (angelim, louro)</t>
    </r>
  </si>
  <si>
    <r>
      <rPr>
        <sz val="7"/>
        <rFont val="Calibri"/>
        <family val="2"/>
      </rPr>
      <t>I02692S</t>
    </r>
  </si>
  <si>
    <r>
      <rPr>
        <sz val="7"/>
        <rFont val="Calibri"/>
        <family val="2"/>
      </rPr>
      <t>Desmoldante protetor para formas de madeira, de base oleosaemulsionada em agua</t>
    </r>
  </si>
  <si>
    <r>
      <rPr>
        <sz val="7"/>
        <rFont val="Calibri"/>
        <family val="2"/>
      </rPr>
      <t>I04509S</t>
    </r>
  </si>
  <si>
    <r>
      <rPr>
        <sz val="7"/>
        <rFont val="Calibri"/>
        <family val="2"/>
      </rPr>
      <t>Sarrafo *2,5 x 10* cm em pinus, mista ou equivalente da regiao - bruta</t>
    </r>
  </si>
  <si>
    <r>
      <rPr>
        <sz val="7"/>
        <rFont val="Calibri"/>
        <family val="2"/>
      </rPr>
      <t>I05067S</t>
    </r>
  </si>
  <si>
    <r>
      <rPr>
        <sz val="7"/>
        <rFont val="Calibri"/>
        <family val="2"/>
      </rPr>
      <t>Prego de aco polido com cabeca 16 x 24 (2 1/4 x 12)</t>
    </r>
  </si>
  <si>
    <r>
      <rPr>
        <sz val="7"/>
        <rFont val="Calibri"/>
        <family val="2"/>
      </rPr>
      <t>I43130S</t>
    </r>
  </si>
  <si>
    <r>
      <rPr>
        <sz val="7"/>
        <rFont val="Calibri"/>
        <family val="2"/>
      </rPr>
      <t>Arame galvanizado 12 bwg, d = 2,76 mm (0,048 kg/m) ou 14 bwg, d = 2,11 mm (0,026 kg/m)</t>
    </r>
  </si>
  <si>
    <r>
      <rPr>
        <b/>
        <sz val="8"/>
        <rFont val="Arial"/>
        <family val="2"/>
      </rPr>
      <t>S00094 - Concreto ciclópico (m3)</t>
    </r>
  </si>
  <si>
    <r>
      <rPr>
        <sz val="7"/>
        <rFont val="Calibri"/>
        <family val="2"/>
      </rPr>
      <t>I01715</t>
    </r>
  </si>
  <si>
    <r>
      <rPr>
        <sz val="7"/>
        <rFont val="Calibri"/>
        <family val="2"/>
      </rPr>
      <t>Pedra de mão granítica</t>
    </r>
  </si>
  <si>
    <r>
      <rPr>
        <b/>
        <sz val="8"/>
        <rFont val="Arial"/>
        <family val="2"/>
      </rPr>
      <t>S00140 - Aço CA - 50 Ø 6,3 a 12,5mm, inclusive corte, dobragem, montagem e colocacao de ferragens nas formas, para superestruturas e fundações - R1 (kg)</t>
    </r>
  </si>
  <si>
    <r>
      <rPr>
        <sz val="7"/>
        <rFont val="Calibri"/>
        <family val="2"/>
      </rPr>
      <t>I00081</t>
    </r>
  </si>
  <si>
    <r>
      <rPr>
        <sz val="7"/>
        <rFont val="Calibri"/>
        <family val="2"/>
      </rPr>
      <t>Aço ca-50   6,3 a 12,5 mm</t>
    </r>
  </si>
  <si>
    <r>
      <rPr>
        <sz val="7"/>
        <rFont val="Calibri"/>
        <family val="2"/>
      </rPr>
      <t>I39017S</t>
    </r>
  </si>
  <si>
    <r>
      <rPr>
        <sz val="7"/>
        <rFont val="Calibri"/>
        <family val="2"/>
      </rPr>
      <t>Espacador / distanciador circular com entrada lateral, em plastico, para vergalhao *4,2 a 12,5* mm, cobrimento 20 mm</t>
    </r>
  </si>
  <si>
    <r>
      <rPr>
        <sz val="7"/>
        <rFont val="Calibri"/>
        <family val="2"/>
      </rPr>
      <t>I39315S</t>
    </r>
  </si>
  <si>
    <r>
      <rPr>
        <sz val="7"/>
        <rFont val="Calibri"/>
        <family val="2"/>
      </rPr>
      <t>Espacador / distanciador tipo garra dupla, em plastico, cobrimento *20* mm, para ferragens de lajes e fundo de vigas</t>
    </r>
  </si>
  <si>
    <r>
      <rPr>
        <sz val="7"/>
        <rFont val="Calibri"/>
        <family val="2"/>
      </rPr>
      <t>I43132S</t>
    </r>
  </si>
  <si>
    <r>
      <rPr>
        <sz val="7"/>
        <rFont val="Calibri"/>
        <family val="2"/>
      </rPr>
      <t>Arame recozido 16 bwg, d = 1,65 mm (0,016 kg/m) ou 18 bwg, d = 1,25 mm (0,01 kg/m)</t>
    </r>
  </si>
  <si>
    <r>
      <rPr>
        <b/>
        <sz val="8"/>
        <rFont val="Arial"/>
        <family val="2"/>
      </rPr>
      <t>S03308 - Argamassa em volume - cimento, cal e areia traço t-5 (1:2:8) - 1 saco cimento 50 kg / 2 sacos cal 20 kg / 8 padiolas de areia dim 0.35 x 0.45 x 0.13 m - Confecção mecânica e transporte (m3)</t>
    </r>
  </si>
  <si>
    <r>
      <rPr>
        <sz val="7"/>
        <rFont val="Calibri"/>
        <family val="2"/>
      </rPr>
      <t>I01106S</t>
    </r>
  </si>
  <si>
    <r>
      <rPr>
        <sz val="7"/>
        <rFont val="Calibri"/>
        <family val="2"/>
      </rPr>
      <t>Cal hidratada ch-i para argamassas</t>
    </r>
  </si>
  <si>
    <r>
      <rPr>
        <b/>
        <sz val="8"/>
        <rFont val="Arial"/>
        <family val="2"/>
      </rPr>
      <t>S00155 - Alvenaria tijolo cerâmico maciço (5x9x19), esp = 0,09m (singela), com argamassa traço t5 - 1:2:8 (cimento / cal / areia) c/ junta de 2,0cm - R1 (m2)</t>
    </r>
  </si>
  <si>
    <r>
      <rPr>
        <sz val="7"/>
        <rFont val="Calibri"/>
        <family val="2"/>
      </rPr>
      <t>I02212</t>
    </r>
  </si>
  <si>
    <r>
      <rPr>
        <sz val="7"/>
        <rFont val="Calibri"/>
        <family val="2"/>
      </rPr>
      <t>Tijolo cerâmico maciço 5 x 9 x 19cm</t>
    </r>
  </si>
  <si>
    <r>
      <rPr>
        <sz val="7"/>
        <rFont val="Calibri"/>
        <family val="2"/>
      </rPr>
      <t>S03308</t>
    </r>
  </si>
  <si>
    <r>
      <rPr>
        <sz val="7"/>
        <rFont val="Calibri"/>
        <family val="2"/>
      </rPr>
      <t>Argamassa em volume - cimento, cal e areia traço t-5 (1:2:8) - 1 saco cimento 50 kg / 2 sacos cal 20 kg / 8 padiolas de areia dim 0.35 x 0.45 x 0.13 m - Confecção mecânica e transporte</t>
    </r>
  </si>
  <si>
    <r>
      <rPr>
        <b/>
        <sz val="8"/>
        <rFont val="Arial"/>
        <family val="2"/>
      </rPr>
      <t>S01908 - Reboco ou emboço externo, de parede, com argamassa traço t5 - 1:2:8 (cimento / cal / areia), espessura 2,0 cm (m2)</t>
    </r>
  </si>
  <si>
    <r>
      <rPr>
        <b/>
        <sz val="8"/>
        <rFont val="Arial"/>
        <family val="2"/>
      </rPr>
      <t>S02279 - Emassamento de superfície, com aplicação de 01 demão de massa acrílica, lixamento e retoques - Rev 03 (m2)</t>
    </r>
  </si>
  <si>
    <r>
      <rPr>
        <sz val="7"/>
        <rFont val="Calibri"/>
        <family val="2"/>
      </rPr>
      <t>I01602</t>
    </r>
  </si>
  <si>
    <r>
      <rPr>
        <sz val="7"/>
        <rFont val="Calibri"/>
        <family val="2"/>
      </rPr>
      <t>Massa acrílica</t>
    </r>
  </si>
  <si>
    <r>
      <rPr>
        <sz val="7"/>
        <rFont val="Calibri"/>
        <family val="2"/>
      </rPr>
      <t>I03767S</t>
    </r>
  </si>
  <si>
    <r>
      <rPr>
        <sz val="7"/>
        <rFont val="Calibri"/>
        <family val="2"/>
      </rPr>
      <t>Lixa em folha para parede ou madeira, numero 120, cor vermelha</t>
    </r>
  </si>
  <si>
    <r>
      <rPr>
        <b/>
        <sz val="8"/>
        <rFont val="Arial"/>
        <family val="2"/>
      </rPr>
      <t>S02282 - Preparo de superfície com lixamento e aplicação de 01 demão de líquido selador acrílico (m2)</t>
    </r>
  </si>
  <si>
    <r>
      <rPr>
        <sz val="7"/>
        <rFont val="Calibri"/>
        <family val="2"/>
      </rPr>
      <t>I01332</t>
    </r>
  </si>
  <si>
    <r>
      <rPr>
        <sz val="7"/>
        <rFont val="Calibri"/>
        <family val="2"/>
      </rPr>
      <t>Líquido selador acrílico</t>
    </r>
  </si>
  <si>
    <r>
      <rPr>
        <b/>
        <sz val="8"/>
        <rFont val="Arial"/>
        <family val="2"/>
      </rPr>
      <t>S02288 - Pintura de acabamento com aplicação de 02 demaõs de tinta acrílica convencional (m2)</t>
    </r>
  </si>
  <si>
    <r>
      <rPr>
        <sz val="7"/>
        <rFont val="Calibri"/>
        <family val="2"/>
      </rPr>
      <t>I07356S</t>
    </r>
  </si>
  <si>
    <r>
      <rPr>
        <sz val="7"/>
        <rFont val="Calibri"/>
        <family val="2"/>
      </rPr>
      <t>Tinta latex acrilica premium, cor branco fosco</t>
    </r>
  </si>
  <si>
    <r>
      <rPr>
        <b/>
        <sz val="8"/>
        <rFont val="Arial"/>
        <family val="2"/>
      </rPr>
      <t>S02509 - Carga manual de material de 1ª categoria (m3)</t>
    </r>
  </si>
  <si>
    <r>
      <rPr>
        <b/>
        <sz val="8"/>
        <rFont val="Arial"/>
        <family val="2"/>
      </rPr>
      <t>S03310 - Chapisco em parede com argamassa traço t1 - 1:3 (cimento / areia) - Revisado 08/2015 (m2)</t>
    </r>
  </si>
  <si>
    <r>
      <rPr>
        <b/>
        <sz val="8"/>
        <rFont val="Arial"/>
        <family val="2"/>
      </rPr>
      <t>5674 - ROLO COMPACTADOR VIBRATÓRIO DE UM CILINDRO AÇO LISO, POTÊNCIA 80 HP, PESO OPERACIONAL MÁXIMO 8,1 T, IMPACTO DINÂMICO 16,15 / 9,5 T, LARGURA DE TRABALHO 1,68 M - MANUTENÇÃO. AF_06/2014 (H)</t>
    </r>
  </si>
  <si>
    <r>
      <rPr>
        <sz val="7"/>
        <rFont val="Calibri"/>
        <family val="2"/>
      </rPr>
      <t>00010646</t>
    </r>
  </si>
  <si>
    <r>
      <rPr>
        <sz val="7"/>
        <rFont val="Calibri"/>
        <family val="2"/>
      </rPr>
      <t>ROLO COMPACTADOR VIBRATORIO DE UM CILINDRO, ACO LISO, POTENCIA 80 HP, PESO OPERACIONAL MAXIMO 8,1 T, IMPACTO DINAMICO 16,15/9,5 T, LARGURA TRABALHO 1,68 M</t>
    </r>
  </si>
  <si>
    <r>
      <rPr>
        <b/>
        <sz val="8"/>
        <rFont val="Arial"/>
        <family val="2"/>
      </rPr>
      <t>53788 - ROLO COMPACTADOR VIBRATÓRIO DE UM CILINDRO AÇO LISO, POTÊNCIA 80 HP, PESO OPERACIONAL MÁXIMO 8,1 T, IMPACTO DINÂMICO 16,15 / 9,5 T, LARGURA DE TRABALHO 1,68 M - MATERIAIS NA OPERAÇÃO. AF_06/2014 (H)</t>
    </r>
  </si>
  <si>
    <r>
      <rPr>
        <b/>
        <sz val="8"/>
        <rFont val="Arial"/>
        <family val="2"/>
      </rPr>
      <t>95366 - CURSO DE CAPACITAÇÃO PARA OPERADOR DE ROLO COMPACTADOR (ENCARGOS COMPLEMENTARES) - HORISTA (H)</t>
    </r>
  </si>
  <si>
    <r>
      <rPr>
        <sz val="7"/>
        <rFont val="Calibri"/>
        <family val="2"/>
      </rPr>
      <t>00004238</t>
    </r>
  </si>
  <si>
    <r>
      <rPr>
        <sz val="7"/>
        <rFont val="Calibri"/>
        <family val="2"/>
      </rPr>
      <t>OPERADOR DE ROLO COMPACTADOR</t>
    </r>
  </si>
  <si>
    <r>
      <rPr>
        <b/>
        <sz val="8"/>
        <rFont val="Arial"/>
        <family val="2"/>
      </rPr>
      <t>88303 - OPERADOR DE ROLO COMPACTADOR COM ENCARGOS COMPLEMENTARES (H)</t>
    </r>
  </si>
  <si>
    <r>
      <rPr>
        <sz val="7"/>
        <rFont val="Calibri"/>
        <family val="2"/>
      </rPr>
      <t>95366</t>
    </r>
  </si>
  <si>
    <r>
      <rPr>
        <sz val="7"/>
        <rFont val="Calibri"/>
        <family val="2"/>
      </rPr>
      <t>CURSO DE CAPACITAÇÃO PARA OPERADOR DE ROLO COMPACTADOR (ENCARGOS COMPLEMENTARES) - HORISTA</t>
    </r>
  </si>
  <si>
    <r>
      <rPr>
        <b/>
        <sz val="8"/>
        <rFont val="Arial"/>
        <family val="2"/>
      </rPr>
      <t>89210 - ROLO COMPACTADOR VIBRATÓRIO DE UM CILINDRO AÇO LISO, POTÊNCIA 80 HP, PESO OPERACIONAL MÁXIMO 8,1 T, IMPACTO DINÂMICO 16,15 / 9,5 T, LARGURA DE TRABALHO 1,68 M - DEPRECIAÇÃO. AF_06/2014 (H)</t>
    </r>
  </si>
  <si>
    <r>
      <rPr>
        <b/>
        <sz val="8"/>
        <rFont val="Arial"/>
        <family val="2"/>
      </rPr>
      <t>89211 - ROLO COMPACTADOR VIBRATÓRIO DE UM CILINDRO AÇO LISO, POTÊNCIA 80 HP, PESO OPERACIONAL MÁXIMO 8,1 T, IMPACTO DINÂMICO 16,15 / 9,5 T, LARGURA DE TRABALHO 1,68 M - JUROS. AF_06/2014 (H)</t>
    </r>
  </si>
  <si>
    <r>
      <rPr>
        <b/>
        <sz val="8"/>
        <rFont val="Arial"/>
        <family val="2"/>
      </rPr>
      <t>5684 - ROLO COMPACTADOR VIBRATÓRIO DE UM CILINDRO AÇO LISO, POTÊNCIA 80 HP, PESO OPERACIONAL MÁXIMO 8,1 T, IMPACTO DINÂMICO 16,15 / 9,5 T, LARGURA DE TRABALHO 1,68 M - CHP DIURNO. AF_06/2014 (CHP)</t>
    </r>
  </si>
  <si>
    <r>
      <rPr>
        <sz val="7"/>
        <rFont val="Calibri"/>
        <family val="2"/>
      </rPr>
      <t>5674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</si>
  <si>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MANUTENÇÃO. AF_06/2014</t>
    </r>
  </si>
  <si>
    <r>
      <rPr>
        <sz val="7"/>
        <rFont val="Calibri"/>
        <family val="2"/>
      </rPr>
      <t>53788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</si>
  <si>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MATERIAIS NA OPERAÇÃO. AF_06/2014</t>
    </r>
  </si>
  <si>
    <r>
      <rPr>
        <sz val="7"/>
        <rFont val="Calibri"/>
        <family val="2"/>
      </rPr>
      <t>88303</t>
    </r>
  </si>
  <si>
    <r>
      <rPr>
        <sz val="7"/>
        <rFont val="Calibri"/>
        <family val="2"/>
      </rPr>
      <t>OPERADOR DE ROLO COMPACTADOR COM ENCARGOS COMPLEMENTARES</t>
    </r>
  </si>
  <si>
    <r>
      <rPr>
        <sz val="7"/>
        <rFont val="Calibri"/>
        <family val="2"/>
      </rPr>
      <t>89210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</si>
  <si>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DEPRECIAÇÃO. AF_06/2014</t>
    </r>
  </si>
  <si>
    <r>
      <rPr>
        <sz val="7"/>
        <rFont val="Calibri"/>
        <family val="2"/>
      </rPr>
      <t>89211</t>
    </r>
  </si>
  <si>
    <r>
      <rPr>
        <sz val="7"/>
        <rFont val="Calibri"/>
        <family val="2"/>
      </rPr>
      <t>ROLO COMPACTADOR VIBRATÓRIO DE UM CILINDRO AÇO LISO, POTÊNCIA 80 HP, PESO OPERACIONAL MÁXIMO 8,1 T, IMPACTO DINÂMICO 16,15 / 9,5 T, LARGURA DE TRABALHO 1,68 M - JUROS. AF_06/2014</t>
    </r>
  </si>
  <si>
    <r>
      <rPr>
        <b/>
        <sz val="8"/>
        <rFont val="Arial"/>
        <family val="2"/>
      </rPr>
      <t>5685 - ROLO COMPACTADOR VIBRATÓRIO DE UM CILINDRO AÇO LISO, POTÊNCIA 80 HP, PESO OPERACIONAL MÁXIMO 8,1 T, IMPACTO DINÂMICO 16,15 / 9,5 T, LARGURA DE TRABALHO 1,68 M - CHI DIURNO. AF_06/2014 (CHI)</t>
    </r>
  </si>
  <si>
    <r>
      <rPr>
        <b/>
        <sz val="8"/>
        <rFont val="Arial"/>
        <family val="2"/>
      </rPr>
      <t>95328 - CURSO DE CAPACITAÇÃO PARA CALCETEIRO (ENCARGOS COMPLEMENTARES) - HORISTA (H)</t>
    </r>
  </si>
  <si>
    <r>
      <rPr>
        <sz val="7"/>
        <rFont val="Calibri"/>
        <family val="2"/>
      </rPr>
      <t>00004759</t>
    </r>
  </si>
  <si>
    <r>
      <rPr>
        <sz val="7"/>
        <rFont val="Calibri"/>
        <family val="2"/>
      </rPr>
      <t>CALCETEIRO (HORISTA)</t>
    </r>
  </si>
  <si>
    <r>
      <rPr>
        <b/>
        <sz val="8"/>
        <rFont val="Arial"/>
        <family val="2"/>
      </rPr>
      <t>88260 - CALCETEIRO COM ENCARGOS COMPLEMENTARES (H)</t>
    </r>
  </si>
  <si>
    <r>
      <rPr>
        <sz val="7"/>
        <rFont val="Calibri"/>
        <family val="2"/>
      </rPr>
      <t>95328</t>
    </r>
  </si>
  <si>
    <r>
      <rPr>
        <sz val="7"/>
        <rFont val="Calibri"/>
        <family val="2"/>
      </rPr>
      <t>CURSO DE CAPACITAÇÃO PARA CALCETEIRO (ENCARGOS COMPLEMENTARES) - HORISTA</t>
    </r>
  </si>
  <si>
    <r>
      <rPr>
        <b/>
        <sz val="8"/>
        <rFont val="Arial"/>
        <family val="2"/>
      </rPr>
      <t>88628 - ARGAMASSA TRAÇO 1:3 (EM VOLUME DE CIMENTO E AREIA MÉDIA ÚMIDA), PREPARO MECÂNICO COM BETONEIRA 400 L. AF_08/2019 (M3)</t>
    </r>
  </si>
  <si>
    <r>
      <rPr>
        <b/>
        <sz val="8"/>
        <rFont val="Arial"/>
        <family val="2"/>
      </rPr>
      <t>S05073 - Transporte local com caminhão basculante de 10m³, em rodovia pavimentada (conservação) densidade=1,5t/m³ (tkm)</t>
    </r>
  </si>
  <si>
    <r>
      <rPr>
        <b/>
        <sz val="7"/>
        <rFont val="Arial"/>
        <family val="2"/>
      </rPr>
      <t>EQUIPAMENTOS</t>
    </r>
  </si>
  <si>
    <r>
      <rPr>
        <b/>
        <sz val="6"/>
        <rFont val="Arial"/>
        <family val="2"/>
      </rPr>
      <t>QUANT</t>
    </r>
  </si>
  <si>
    <r>
      <rPr>
        <b/>
        <sz val="7"/>
        <rFont val="Arial"/>
        <family val="2"/>
      </rPr>
      <t>UTILIZAÇÃO</t>
    </r>
  </si>
  <si>
    <r>
      <rPr>
        <b/>
        <sz val="7"/>
        <rFont val="Arial"/>
        <family val="2"/>
      </rPr>
      <t>CUSTO OPERACIONAL</t>
    </r>
  </si>
  <si>
    <r>
      <rPr>
        <b/>
        <sz val="7"/>
        <rFont val="Arial"/>
        <family val="2"/>
      </rPr>
      <t>CUSTO HORÁRIO</t>
    </r>
  </si>
  <si>
    <r>
      <rPr>
        <b/>
        <sz val="6"/>
        <rFont val="Arial"/>
        <family val="2"/>
      </rPr>
      <t>PROD</t>
    </r>
  </si>
  <si>
    <r>
      <rPr>
        <b/>
        <sz val="6"/>
        <rFont val="Arial"/>
        <family val="2"/>
      </rPr>
      <t>IMPR</t>
    </r>
  </si>
  <si>
    <r>
      <rPr>
        <sz val="7"/>
        <rFont val="Arial"/>
        <family val="2"/>
      </rPr>
      <t>I02450</t>
    </r>
  </si>
  <si>
    <r>
      <rPr>
        <sz val="7"/>
        <rFont val="Arial"/>
        <family val="2"/>
      </rPr>
      <t>Caminhão basc. 15,0t/10,0m3 ( m. benz lk 1418 -170,0kw ou equivalente)</t>
    </r>
  </si>
  <si>
    <r>
      <rPr>
        <b/>
        <sz val="6"/>
        <rFont val="Arial"/>
        <family val="2"/>
      </rPr>
      <t>TOTAL EQUIPAMENTOS:</t>
    </r>
  </si>
  <si>
    <r>
      <rPr>
        <b/>
        <sz val="7"/>
        <rFont val="Arial"/>
        <family val="2"/>
      </rPr>
      <t>MÃO DE OBRA</t>
    </r>
  </si>
  <si>
    <r>
      <rPr>
        <b/>
        <sz val="7"/>
        <rFont val="Arial"/>
        <family val="2"/>
      </rPr>
      <t>UNID</t>
    </r>
  </si>
  <si>
    <r>
      <rPr>
        <b/>
        <sz val="7"/>
        <rFont val="Arial"/>
        <family val="2"/>
      </rPr>
      <t>CONSUMO</t>
    </r>
  </si>
  <si>
    <r>
      <rPr>
        <b/>
        <sz val="7"/>
        <rFont val="Arial"/>
        <family val="2"/>
      </rPr>
      <t>SALÁRIO HORA</t>
    </r>
  </si>
  <si>
    <r>
      <rPr>
        <sz val="7"/>
        <rFont val="Arial"/>
        <family val="2"/>
      </rPr>
      <t>I06111S</t>
    </r>
  </si>
  <si>
    <r>
      <rPr>
        <sz val="7"/>
        <rFont val="Arial"/>
        <family val="2"/>
      </rPr>
      <t>Servente de obras</t>
    </r>
  </si>
  <si>
    <r>
      <rPr>
        <sz val="7"/>
        <rFont val="Arial"/>
        <family val="2"/>
      </rPr>
      <t>h</t>
    </r>
  </si>
  <si>
    <r>
      <rPr>
        <b/>
        <sz val="6"/>
        <rFont val="Arial"/>
        <family val="2"/>
      </rPr>
      <t>TOTAL MÃO DE OBRA:</t>
    </r>
  </si>
  <si>
    <r>
      <rPr>
        <b/>
        <sz val="7"/>
        <rFont val="Arial"/>
        <family val="2"/>
      </rPr>
      <t>Custo Horário da Execução:</t>
    </r>
  </si>
  <si>
    <r>
      <rPr>
        <b/>
        <sz val="7"/>
        <rFont val="Arial"/>
        <family val="2"/>
      </rPr>
      <t>Produção da Equipe:</t>
    </r>
  </si>
  <si>
    <r>
      <rPr>
        <b/>
        <sz val="7"/>
        <rFont val="Arial"/>
        <family val="2"/>
      </rPr>
      <t>Custo Unitário da Execução:</t>
    </r>
  </si>
  <si>
    <r>
      <rPr>
        <b/>
        <sz val="7"/>
        <rFont val="Arial"/>
        <family val="2"/>
      </rPr>
      <t>SERVIÇOS</t>
    </r>
  </si>
  <si>
    <r>
      <rPr>
        <b/>
        <sz val="7"/>
        <rFont val="Arial"/>
        <family val="2"/>
      </rPr>
      <t>PREÇO UNITÁRIO</t>
    </r>
  </si>
  <si>
    <r>
      <rPr>
        <b/>
        <sz val="7"/>
        <rFont val="Arial"/>
        <family val="2"/>
      </rPr>
      <t>CUSTO UNITÁRIO</t>
    </r>
  </si>
  <si>
    <r>
      <rPr>
        <sz val="7"/>
        <rFont val="Arial"/>
        <family val="2"/>
      </rPr>
      <t>S10549</t>
    </r>
  </si>
  <si>
    <r>
      <rPr>
        <sz val="7"/>
        <rFont val="Arial"/>
        <family val="2"/>
      </rPr>
      <t>Encargos Complementares - Servente</t>
    </r>
  </si>
  <si>
    <r>
      <rPr>
        <b/>
        <sz val="6"/>
        <rFont val="Arial"/>
        <family val="2"/>
      </rPr>
      <t>TOTAL SERVIÇOS:</t>
    </r>
  </si>
  <si>
    <r>
      <rPr>
        <b/>
        <sz val="7"/>
        <rFont val="Arial"/>
        <family val="2"/>
      </rPr>
      <t>Custo Direto Total:</t>
    </r>
  </si>
  <si>
    <r>
      <rPr>
        <b/>
        <sz val="8"/>
        <rFont val="Arial"/>
        <family val="2"/>
      </rPr>
      <t>S02322 - Pintura de acabamento com aplicação de 02 demãos de tinta mineral em pó (Hidracor ou similar) (m2)</t>
    </r>
  </si>
  <si>
    <r>
      <rPr>
        <sz val="7"/>
        <rFont val="Calibri"/>
        <family val="2"/>
      </rPr>
      <t>I07342S</t>
    </r>
  </si>
  <si>
    <r>
      <rPr>
        <sz val="7"/>
        <rFont val="Calibri"/>
        <family val="2"/>
      </rPr>
      <t>Tinta mineral impermeavel em po, branca</t>
    </r>
  </si>
  <si>
    <r>
      <rPr>
        <sz val="10"/>
        <rFont val="Calibri"/>
        <family val="2"/>
      </rPr>
      <t>ITEM</t>
    </r>
  </si>
  <si>
    <r>
      <rPr>
        <sz val="10"/>
        <rFont val="Calibri"/>
        <family val="2"/>
      </rPr>
      <t>DESCRIÇÃO</t>
    </r>
  </si>
  <si>
    <r>
      <rPr>
        <sz val="10"/>
        <rFont val="Calibri"/>
        <family val="2"/>
      </rPr>
      <t>VALOR (R$)</t>
    </r>
  </si>
  <si>
    <r>
      <rPr>
        <sz val="10"/>
        <rFont val="Calibri"/>
        <family val="2"/>
      </rPr>
      <t>MÊS 1</t>
    </r>
  </si>
  <si>
    <r>
      <rPr>
        <sz val="10"/>
        <rFont val="Calibri"/>
        <family val="2"/>
      </rPr>
      <t>MÊS 2</t>
    </r>
  </si>
  <si>
    <r>
      <rPr>
        <sz val="10"/>
        <rFont val="Calibri"/>
        <family val="2"/>
      </rPr>
      <t>MÊS 3</t>
    </r>
  </si>
  <si>
    <r>
      <rPr>
        <sz val="10"/>
        <rFont val="Calibri"/>
        <family val="2"/>
      </rPr>
      <t>MÊS 4</t>
    </r>
  </si>
  <si>
    <r>
      <rPr>
        <sz val="8"/>
        <rFont val="Calibri"/>
        <family val="2"/>
      </rPr>
      <t>Total parcela</t>
    </r>
  </si>
  <si>
    <r>
      <rPr>
        <sz val="8"/>
        <rFont val="Calibri"/>
        <family val="2"/>
      </rPr>
      <t>1</t>
    </r>
  </si>
  <si>
    <r>
      <rPr>
        <sz val="8"/>
        <rFont val="Arial"/>
        <family val="2"/>
      </rPr>
      <t>PRAÇA DA IGREJA</t>
    </r>
  </si>
  <si>
    <r>
      <rPr>
        <sz val="8"/>
        <rFont val="Calibri"/>
        <family val="2"/>
      </rPr>
      <t>2</t>
    </r>
  </si>
  <si>
    <r>
      <rPr>
        <sz val="8"/>
        <rFont val="Arial"/>
        <family val="2"/>
      </rPr>
      <t>RUA PROJETADA 01</t>
    </r>
  </si>
  <si>
    <r>
      <rPr>
        <sz val="8"/>
        <rFont val="Calibri"/>
        <family val="2"/>
      </rPr>
      <t>3</t>
    </r>
  </si>
  <si>
    <r>
      <rPr>
        <sz val="8"/>
        <rFont val="Arial"/>
        <family val="2"/>
      </rPr>
      <t>RUA PROJETADA 02</t>
    </r>
  </si>
  <si>
    <r>
      <rPr>
        <sz val="8"/>
        <rFont val="Calibri"/>
        <family val="2"/>
      </rPr>
      <t>4</t>
    </r>
  </si>
  <si>
    <r>
      <rPr>
        <sz val="8"/>
        <rFont val="Arial"/>
        <family val="2"/>
      </rPr>
      <t>RUA PROJETADA 03</t>
    </r>
  </si>
  <si>
    <r>
      <rPr>
        <sz val="8"/>
        <rFont val="Calibri"/>
        <family val="2"/>
      </rPr>
      <t>5</t>
    </r>
  </si>
  <si>
    <r>
      <rPr>
        <sz val="8"/>
        <rFont val="Arial"/>
        <family val="2"/>
      </rPr>
      <t>RUA PROJETADA 04</t>
    </r>
  </si>
  <si>
    <r>
      <rPr>
        <sz val="8"/>
        <rFont val="Calibri"/>
        <family val="2"/>
      </rPr>
      <t>6</t>
    </r>
  </si>
  <si>
    <r>
      <rPr>
        <sz val="8"/>
        <rFont val="Arial"/>
        <family val="2"/>
      </rPr>
      <t>Benefícios e Despesas Indiretas (BDI)</t>
    </r>
  </si>
  <si>
    <r>
      <rPr>
        <b/>
        <sz val="8"/>
        <rFont val="Arial"/>
        <family val="2"/>
      </rPr>
      <t>COD</t>
    </r>
  </si>
  <si>
    <r>
      <rPr>
        <b/>
        <sz val="8"/>
        <rFont val="Arial"/>
        <family val="2"/>
      </rPr>
      <t>DESCRIÇÃO</t>
    </r>
  </si>
  <si>
    <r>
      <rPr>
        <b/>
        <sz val="8"/>
        <rFont val="Arial"/>
        <family val="2"/>
      </rPr>
      <t>%</t>
    </r>
  </si>
  <si>
    <r>
      <rPr>
        <b/>
        <sz val="8"/>
        <rFont val="Arial"/>
        <family val="2"/>
      </rPr>
      <t>Benefício</t>
    </r>
  </si>
  <si>
    <r>
      <rPr>
        <sz val="8"/>
        <rFont val="Arial"/>
        <family val="2"/>
      </rPr>
      <t>S + G</t>
    </r>
  </si>
  <si>
    <r>
      <rPr>
        <sz val="8"/>
        <rFont val="Arial"/>
        <family val="2"/>
      </rPr>
      <t>Garantia/seguros</t>
    </r>
  </si>
  <si>
    <r>
      <rPr>
        <sz val="8"/>
        <rFont val="Arial"/>
        <family val="2"/>
      </rPr>
      <t>L</t>
    </r>
  </si>
  <si>
    <r>
      <rPr>
        <sz val="8"/>
        <rFont val="Arial"/>
        <family val="2"/>
      </rPr>
      <t>Lucro</t>
    </r>
  </si>
  <si>
    <r>
      <rPr>
        <b/>
        <sz val="8"/>
        <rFont val="Arial"/>
        <family val="2"/>
      </rPr>
      <t>TOTAL</t>
    </r>
  </si>
  <si>
    <r>
      <rPr>
        <b/>
        <sz val="8"/>
        <rFont val="Arial"/>
        <family val="2"/>
      </rPr>
      <t>Despesas Indiretas</t>
    </r>
  </si>
  <si>
    <r>
      <rPr>
        <sz val="8"/>
        <rFont val="Arial"/>
        <family val="2"/>
      </rPr>
      <t>AC</t>
    </r>
  </si>
  <si>
    <r>
      <rPr>
        <sz val="8"/>
        <rFont val="Arial"/>
        <family val="2"/>
      </rPr>
      <t>Administração central</t>
    </r>
  </si>
  <si>
    <r>
      <rPr>
        <sz val="8"/>
        <rFont val="Arial"/>
        <family val="2"/>
      </rPr>
      <t>DF</t>
    </r>
  </si>
  <si>
    <r>
      <rPr>
        <sz val="8"/>
        <rFont val="Arial"/>
        <family val="2"/>
      </rPr>
      <t>Despesas financeiras</t>
    </r>
  </si>
  <si>
    <r>
      <rPr>
        <sz val="8"/>
        <rFont val="Arial"/>
        <family val="2"/>
      </rPr>
      <t>R</t>
    </r>
  </si>
  <si>
    <r>
      <rPr>
        <sz val="8"/>
        <rFont val="Arial"/>
        <family val="2"/>
      </rPr>
      <t>Riscos</t>
    </r>
  </si>
  <si>
    <r>
      <rPr>
        <b/>
        <sz val="8"/>
        <rFont val="Arial"/>
        <family val="2"/>
      </rPr>
      <t>I</t>
    </r>
  </si>
  <si>
    <r>
      <rPr>
        <b/>
        <sz val="8"/>
        <rFont val="Arial"/>
        <family val="2"/>
      </rPr>
      <t>Impostos</t>
    </r>
  </si>
  <si>
    <r>
      <rPr>
        <sz val="8"/>
        <rFont val="Arial"/>
        <family val="2"/>
      </rPr>
      <t>COFINS</t>
    </r>
  </si>
  <si>
    <r>
      <rPr>
        <sz val="8"/>
        <rFont val="Arial"/>
        <family val="2"/>
      </rPr>
      <t>ISS</t>
    </r>
  </si>
  <si>
    <r>
      <rPr>
        <sz val="8"/>
        <rFont val="Arial"/>
        <family val="2"/>
      </rPr>
      <t>PIS</t>
    </r>
  </si>
  <si>
    <r>
      <rPr>
        <sz val="8"/>
        <rFont val="Arial"/>
        <family val="2"/>
      </rPr>
      <t>CPRB</t>
    </r>
  </si>
  <si>
    <r>
      <rPr>
        <b/>
        <sz val="10"/>
        <rFont val="Arial"/>
        <family val="2"/>
      </rPr>
      <t>BDI = 24,46%</t>
    </r>
  </si>
  <si>
    <r>
      <rPr>
        <b/>
        <sz val="10"/>
        <rFont val="Arial"/>
        <family val="2"/>
      </rPr>
      <t>(1+AC+S+R+G)*(1+DF)*(1+L)/(1-I)-1</t>
    </r>
  </si>
  <si>
    <r>
      <rPr>
        <b/>
        <sz val="7"/>
        <rFont val="Arial"/>
        <family val="2"/>
      </rPr>
      <t>HORA %</t>
    </r>
  </si>
  <si>
    <r>
      <rPr>
        <b/>
        <sz val="8"/>
        <rFont val="Arial"/>
        <family val="2"/>
      </rPr>
      <t>MES %</t>
    </r>
  </si>
  <si>
    <r>
      <rPr>
        <b/>
        <sz val="8"/>
        <rFont val="Arial"/>
        <family val="2"/>
      </rPr>
      <t>A</t>
    </r>
  </si>
  <si>
    <r>
      <rPr>
        <b/>
        <sz val="8"/>
        <rFont val="Arial"/>
        <family val="2"/>
      </rPr>
      <t>GRUPO A</t>
    </r>
  </si>
  <si>
    <r>
      <rPr>
        <sz val="8"/>
        <rFont val="Arial"/>
        <family val="2"/>
      </rPr>
      <t>A1</t>
    </r>
  </si>
  <si>
    <r>
      <rPr>
        <sz val="8"/>
        <rFont val="Arial"/>
        <family val="2"/>
      </rPr>
      <t>INSS</t>
    </r>
  </si>
  <si>
    <r>
      <rPr>
        <sz val="8"/>
        <rFont val="Arial"/>
        <family val="2"/>
      </rPr>
      <t>A2</t>
    </r>
  </si>
  <si>
    <r>
      <rPr>
        <sz val="8"/>
        <rFont val="Arial"/>
        <family val="2"/>
      </rPr>
      <t>SESI</t>
    </r>
  </si>
  <si>
    <r>
      <rPr>
        <sz val="8"/>
        <rFont val="Arial"/>
        <family val="2"/>
      </rPr>
      <t>A3</t>
    </r>
  </si>
  <si>
    <r>
      <rPr>
        <sz val="8"/>
        <rFont val="Arial"/>
        <family val="2"/>
      </rPr>
      <t>SENAI</t>
    </r>
  </si>
  <si>
    <r>
      <rPr>
        <sz val="8"/>
        <rFont val="Arial"/>
        <family val="2"/>
      </rPr>
      <t>A4</t>
    </r>
  </si>
  <si>
    <r>
      <rPr>
        <sz val="8"/>
        <rFont val="Arial"/>
        <family val="2"/>
      </rPr>
      <t>INCRA</t>
    </r>
  </si>
  <si>
    <r>
      <rPr>
        <sz val="8"/>
        <rFont val="Arial"/>
        <family val="2"/>
      </rPr>
      <t>A5</t>
    </r>
  </si>
  <si>
    <r>
      <rPr>
        <sz val="8"/>
        <rFont val="Arial"/>
        <family val="2"/>
      </rPr>
      <t>SEBRAE</t>
    </r>
  </si>
  <si>
    <r>
      <rPr>
        <sz val="8"/>
        <rFont val="Arial"/>
        <family val="2"/>
      </rPr>
      <t>A6</t>
    </r>
  </si>
  <si>
    <r>
      <rPr>
        <sz val="8"/>
        <rFont val="Arial"/>
        <family val="2"/>
      </rPr>
      <t>Salário Educação</t>
    </r>
  </si>
  <si>
    <r>
      <rPr>
        <sz val="8"/>
        <rFont val="Arial"/>
        <family val="2"/>
      </rPr>
      <t>A7</t>
    </r>
  </si>
  <si>
    <r>
      <rPr>
        <sz val="8"/>
        <rFont val="Arial"/>
        <family val="2"/>
      </rPr>
      <t xml:space="preserve">Seguro Contra Acidentes de Trabalho </t>
    </r>
  </si>
  <si>
    <r>
      <rPr>
        <sz val="8"/>
        <rFont val="Arial"/>
        <family val="2"/>
      </rPr>
      <t>A8</t>
    </r>
  </si>
  <si>
    <r>
      <rPr>
        <sz val="8"/>
        <rFont val="Arial"/>
        <family val="2"/>
      </rPr>
      <t>FGTS</t>
    </r>
  </si>
  <si>
    <r>
      <rPr>
        <sz val="8"/>
        <rFont val="Arial"/>
        <family val="2"/>
      </rPr>
      <t>A9</t>
    </r>
  </si>
  <si>
    <r>
      <rPr>
        <sz val="8"/>
        <rFont val="Arial"/>
        <family val="2"/>
      </rPr>
      <t>SECONCI</t>
    </r>
  </si>
  <si>
    <r>
      <rPr>
        <b/>
        <sz val="8"/>
        <rFont val="Arial"/>
        <family val="2"/>
      </rPr>
      <t>B</t>
    </r>
  </si>
  <si>
    <r>
      <rPr>
        <b/>
        <sz val="8"/>
        <rFont val="Arial"/>
        <family val="2"/>
      </rPr>
      <t>GRUPO B</t>
    </r>
  </si>
  <si>
    <r>
      <rPr>
        <sz val="8"/>
        <rFont val="Arial"/>
        <family val="2"/>
      </rPr>
      <t>B1</t>
    </r>
  </si>
  <si>
    <r>
      <rPr>
        <sz val="8"/>
        <rFont val="Arial"/>
        <family val="2"/>
      </rPr>
      <t>Repouso Semanal Remunerado</t>
    </r>
  </si>
  <si>
    <r>
      <rPr>
        <sz val="8"/>
        <rFont val="Arial"/>
        <family val="2"/>
      </rPr>
      <t>B2</t>
    </r>
  </si>
  <si>
    <r>
      <rPr>
        <sz val="8"/>
        <rFont val="Arial"/>
        <family val="2"/>
      </rPr>
      <t>Feriados</t>
    </r>
  </si>
  <si>
    <r>
      <rPr>
        <sz val="8"/>
        <rFont val="Arial"/>
        <family val="2"/>
      </rPr>
      <t>B3</t>
    </r>
  </si>
  <si>
    <r>
      <rPr>
        <sz val="8"/>
        <rFont val="Arial"/>
        <family val="2"/>
      </rPr>
      <t>Auxílio - Enfermidade</t>
    </r>
  </si>
  <si>
    <r>
      <rPr>
        <sz val="8"/>
        <rFont val="Arial"/>
        <family val="2"/>
      </rPr>
      <t>B4</t>
    </r>
  </si>
  <si>
    <r>
      <rPr>
        <sz val="8"/>
        <rFont val="Arial"/>
        <family val="2"/>
      </rPr>
      <t>13º Salário</t>
    </r>
  </si>
  <si>
    <r>
      <rPr>
        <sz val="8"/>
        <rFont val="Arial"/>
        <family val="2"/>
      </rPr>
      <t>B5</t>
    </r>
  </si>
  <si>
    <r>
      <rPr>
        <sz val="8"/>
        <rFont val="Arial"/>
        <family val="2"/>
      </rPr>
      <t>Licença PaternidadE</t>
    </r>
  </si>
  <si>
    <r>
      <rPr>
        <sz val="8"/>
        <rFont val="Arial"/>
        <family val="2"/>
      </rPr>
      <t>B6</t>
    </r>
  </si>
  <si>
    <r>
      <rPr>
        <sz val="8"/>
        <rFont val="Arial"/>
        <family val="2"/>
      </rPr>
      <t>Faltas Justificadas</t>
    </r>
  </si>
  <si>
    <r>
      <rPr>
        <sz val="8"/>
        <rFont val="Arial"/>
        <family val="2"/>
      </rPr>
      <t>B7</t>
    </r>
  </si>
  <si>
    <r>
      <rPr>
        <sz val="8"/>
        <rFont val="Arial"/>
        <family val="2"/>
      </rPr>
      <t>Dias de Chuvas</t>
    </r>
  </si>
  <si>
    <r>
      <rPr>
        <sz val="8"/>
        <rFont val="Arial"/>
        <family val="2"/>
      </rPr>
      <t>B8</t>
    </r>
  </si>
  <si>
    <r>
      <rPr>
        <sz val="8"/>
        <rFont val="Arial"/>
        <family val="2"/>
      </rPr>
      <t>Auxílio Acidente de Trabalho</t>
    </r>
  </si>
  <si>
    <r>
      <rPr>
        <sz val="8"/>
        <rFont val="Arial"/>
        <family val="2"/>
      </rPr>
      <t>B9</t>
    </r>
  </si>
  <si>
    <r>
      <rPr>
        <sz val="8"/>
        <rFont val="Arial"/>
        <family val="2"/>
      </rPr>
      <t>Férias Gozadas</t>
    </r>
  </si>
  <si>
    <r>
      <rPr>
        <sz val="8"/>
        <rFont val="Arial"/>
        <family val="2"/>
      </rPr>
      <t>B10</t>
    </r>
  </si>
  <si>
    <r>
      <rPr>
        <sz val="8"/>
        <rFont val="Arial"/>
        <family val="2"/>
      </rPr>
      <t>Salário Maternidade</t>
    </r>
  </si>
  <si>
    <r>
      <rPr>
        <b/>
        <sz val="8"/>
        <rFont val="Arial"/>
        <family val="2"/>
      </rPr>
      <t>C</t>
    </r>
  </si>
  <si>
    <r>
      <rPr>
        <b/>
        <sz val="8"/>
        <rFont val="Arial"/>
        <family val="2"/>
      </rPr>
      <t>GRUPO C</t>
    </r>
  </si>
  <si>
    <r>
      <rPr>
        <sz val="8"/>
        <rFont val="Arial"/>
        <family val="2"/>
      </rPr>
      <t>C1</t>
    </r>
  </si>
  <si>
    <r>
      <rPr>
        <sz val="8"/>
        <rFont val="Arial"/>
        <family val="2"/>
      </rPr>
      <t>Aviso Prévio Indenizado</t>
    </r>
  </si>
  <si>
    <r>
      <rPr>
        <sz val="8"/>
        <rFont val="Arial"/>
        <family val="2"/>
      </rPr>
      <t>C2</t>
    </r>
  </si>
  <si>
    <r>
      <rPr>
        <sz val="8"/>
        <rFont val="Arial"/>
        <family val="2"/>
      </rPr>
      <t>Aviso Prévio Trabalhado</t>
    </r>
  </si>
  <si>
    <r>
      <rPr>
        <sz val="8"/>
        <rFont val="Arial"/>
        <family val="2"/>
      </rPr>
      <t>C3</t>
    </r>
  </si>
  <si>
    <r>
      <rPr>
        <sz val="8"/>
        <rFont val="Arial"/>
        <family val="2"/>
      </rPr>
      <t>Férias Indenizadas</t>
    </r>
  </si>
  <si>
    <r>
      <rPr>
        <sz val="8"/>
        <rFont val="Arial"/>
        <family val="2"/>
      </rPr>
      <t>C4</t>
    </r>
  </si>
  <si>
    <r>
      <rPr>
        <sz val="8"/>
        <rFont val="Arial"/>
        <family val="2"/>
      </rPr>
      <t>Depósito Rescisão Sem Justa Causa</t>
    </r>
  </si>
  <si>
    <r>
      <rPr>
        <sz val="8"/>
        <rFont val="Arial"/>
        <family val="2"/>
      </rPr>
      <t>C5</t>
    </r>
  </si>
  <si>
    <r>
      <rPr>
        <sz val="8"/>
        <rFont val="Arial"/>
        <family val="2"/>
      </rPr>
      <t>Indenização Adicional</t>
    </r>
  </si>
  <si>
    <r>
      <rPr>
        <b/>
        <sz val="8"/>
        <rFont val="Arial"/>
        <family val="2"/>
      </rPr>
      <t>D</t>
    </r>
  </si>
  <si>
    <r>
      <rPr>
        <b/>
        <sz val="8"/>
        <rFont val="Arial"/>
        <family val="2"/>
      </rPr>
      <t>GRUPO D</t>
    </r>
  </si>
  <si>
    <r>
      <rPr>
        <sz val="8"/>
        <rFont val="Arial"/>
        <family val="2"/>
      </rPr>
      <t>D1</t>
    </r>
  </si>
  <si>
    <r>
      <rPr>
        <sz val="8"/>
        <rFont val="Arial"/>
        <family val="2"/>
      </rPr>
      <t xml:space="preserve">Reincidência de Grupo A sobre Grupo B </t>
    </r>
  </si>
  <si>
    <r>
      <rPr>
        <sz val="8"/>
        <rFont val="Arial"/>
        <family val="2"/>
      </rPr>
      <t>D2</t>
    </r>
  </si>
  <si>
    <r>
      <rPr>
        <sz val="8"/>
        <rFont val="Arial"/>
        <family val="2"/>
      </rPr>
      <t>Reincidência de Grupo A sobre Aviso Prévio Trabalhado e Reincidência do FGTS sobre Aviso Prévio Indenizado</t>
    </r>
  </si>
  <si>
    <r>
      <rPr>
        <b/>
        <sz val="10"/>
        <rFont val="Arial"/>
        <family val="2"/>
      </rPr>
      <t>Horista = 115,81%
Mensalista = 72,23%</t>
    </r>
  </si>
  <si>
    <r>
      <rPr>
        <b/>
        <sz val="10"/>
        <rFont val="Arial"/>
        <family val="2"/>
      </rPr>
      <t>A + B + C + D</t>
    </r>
  </si>
  <si>
    <r>
      <rPr>
        <b/>
        <sz val="10"/>
        <rFont val="Arial"/>
        <family val="2"/>
      </rPr>
      <t>Horista = 83,55%
Mensalista = 47,46%</t>
    </r>
  </si>
  <si>
    <r>
      <rPr>
        <b/>
        <sz val="10"/>
        <rFont val="Arial"/>
        <family val="2"/>
      </rPr>
      <t>Horista = 111,51%
Mensalista = 69,89%</t>
    </r>
  </si>
  <si>
    <r>
      <rPr>
        <b/>
        <sz val="10"/>
        <rFont val="Arial"/>
        <family val="2"/>
      </rPr>
      <t>Horista = 83,85%
Mensalista = 47,76%</t>
    </r>
  </si>
  <si>
    <t>QNTD.</t>
  </si>
  <si>
    <t xml:space="preserve">UN </t>
  </si>
  <si>
    <t>PREÇO PARCIAL</t>
  </si>
  <si>
    <t>QUANTITATIVO</t>
  </si>
  <si>
    <t>FINACEIRO</t>
  </si>
  <si>
    <t>PERCENTUAL</t>
  </si>
  <si>
    <r>
      <rPr>
        <b/>
        <sz val="8"/>
        <rFont val="Arial"/>
        <family val="2"/>
      </rPr>
      <t>ITEM</t>
    </r>
  </si>
  <si>
    <r>
      <rPr>
        <b/>
        <sz val="8"/>
        <rFont val="Arial"/>
        <family val="2"/>
      </rPr>
      <t>DESCRIÇÃO</t>
    </r>
  </si>
  <si>
    <r>
      <rPr>
        <b/>
        <sz val="8"/>
        <rFont val="Arial"/>
        <family val="2"/>
      </rPr>
      <t>1</t>
    </r>
  </si>
  <si>
    <r>
      <rPr>
        <b/>
        <sz val="8"/>
        <rFont val="Arial"/>
        <family val="2"/>
      </rPr>
      <t>PRAÇA DA IGREJA</t>
    </r>
  </si>
  <si>
    <r>
      <rPr>
        <b/>
        <sz val="8"/>
        <rFont val="Arial"/>
        <family val="2"/>
      </rPr>
      <t>1.1</t>
    </r>
  </si>
  <si>
    <r>
      <rPr>
        <b/>
        <sz val="8"/>
        <rFont val="Arial"/>
        <family val="2"/>
      </rPr>
      <t>SERVIÇOS PRELIMINARES</t>
    </r>
  </si>
  <si>
    <r>
      <rPr>
        <sz val="8"/>
        <rFont val="Arial"/>
        <family val="2"/>
      </rPr>
      <t>PLACA DE OBRA EM BANNER DE LONA PLOTADA COM ESTRUTURA DE MADEIRA- PARA OBRAS RÁPIDAS, FORNECIMENTO E INSTALAÇÃO</t>
    </r>
  </si>
  <si>
    <r>
      <rPr>
        <sz val="8"/>
        <rFont val="Arial"/>
        <family val="2"/>
      </rPr>
      <t>M2</t>
    </r>
  </si>
  <si>
    <r>
      <rPr>
        <sz val="8"/>
        <rFont val="Arial"/>
        <family val="2"/>
      </rPr>
      <t>LOCAÇÃO CONVENCIONAL DE OBRA, ATRAVÉS DE GABARITO DE TABUAS CORRIDAS PONTALETADAS COM REAPROVEITAMENTO DE 10 VEZES</t>
    </r>
  </si>
  <si>
    <r>
      <rPr>
        <b/>
        <sz val="8"/>
        <rFont val="Arial"/>
        <family val="2"/>
      </rPr>
      <t>MURO DE CONTENÇÃO</t>
    </r>
  </si>
  <si>
    <r>
      <rPr>
        <sz val="8"/>
        <rFont val="Arial"/>
        <family val="2"/>
      </rPr>
      <t>ATERRO MANUAL DE VALAS COM SOLO ARGILO-ARENOSO E COMPACTAÇÃO MECANIZADA. AF_05/2016</t>
    </r>
  </si>
  <si>
    <r>
      <rPr>
        <sz val="8"/>
        <rFont val="Arial"/>
        <family val="2"/>
      </rPr>
      <t>M3</t>
    </r>
  </si>
  <si>
    <r>
      <rPr>
        <sz val="8"/>
        <rFont val="Arial"/>
        <family val="2"/>
      </rPr>
      <t>ESCAVAÇÃO MANUAL DE VALA COM PROFUNDIDADE MENOR OU IGUAL A 1,30 M. AF_02/2021</t>
    </r>
  </si>
  <si>
    <r>
      <rPr>
        <sz val="8"/>
        <rFont val="Arial"/>
        <family val="2"/>
      </rPr>
      <t>LASTRO DE CONCRETO MAGRO, APLICADO EM BLOCOS DE COROAMENTO OU SAPATAS, ESPESSURA DE 5 CM. AF_08/2017</t>
    </r>
  </si>
  <si>
    <r>
      <rPr>
        <sz val="8"/>
        <rFont val="Arial"/>
        <family val="2"/>
      </rPr>
      <t>ARMAÇÃO DE PILAR OU VIGA DE UMA ESTRUTURA CONVENCIONAL DE CONCRETO ARMADO EM UMA EDIFICAÇÃO TÉRREA OU SOBRADO UTILIZANDO AÇO CA-60 DE 5,0 MM - MONTAGEM. AF_12/2015</t>
    </r>
  </si>
  <si>
    <r>
      <rPr>
        <sz val="8"/>
        <rFont val="Arial"/>
        <family val="2"/>
      </rPr>
      <t>KG</t>
    </r>
  </si>
  <si>
    <r>
      <rPr>
        <sz val="8"/>
        <rFont val="Arial"/>
        <family val="2"/>
      </rPr>
      <t>ARMAÇÃO DE PILAR OU VIGA DE UMA ESTRUTURA CONVENCIONAL DE CONCRETO ARMADO EM UMA EDIFICAÇÃO TÉRREA OU SOBRADO UTILIZANDO AÇO CA-50 DE 10,0 MM - MONTAGEM. AF_12/2015</t>
    </r>
  </si>
  <si>
    <r>
      <rPr>
        <sz val="8"/>
        <rFont val="Arial"/>
        <family val="2"/>
      </rPr>
      <t>CONCRETO FCK = 25MPA, TRAÇO 1:2,3:2,7 (EM MASSA SECA DE CIMENTO/ AREIA MÉDIA/ BRITA 1) - PREPARO MECÂNICO COM BETONEIRA 600 L. AF_05/2021</t>
    </r>
  </si>
  <si>
    <r>
      <rPr>
        <sz val="8"/>
        <rFont val="Arial"/>
        <family val="2"/>
      </rPr>
      <t>LANÇAMENTO COM USO DE BALDES, ADENSAMENTO E ACABAMENTO DE CONCRETO EM ESTRUTURAS. AF_12/2015</t>
    </r>
  </si>
  <si>
    <r>
      <rPr>
        <b/>
        <sz val="8"/>
        <rFont val="Arial"/>
        <family val="2"/>
      </rPr>
      <t>ALVENARIA E REVESTIMENTO</t>
    </r>
  </si>
  <si>
    <r>
      <rPr>
        <sz val="8"/>
        <rFont val="Arial"/>
        <family val="2"/>
      </rPr>
      <t>ALVENARIA DE EMBASAMENTO EM TIJOLO CERAMICO FURADO 9X19X19CM, 1 VEZ (ESPESSURA 19 CM), ASSENTADO EM ARGAMASSA TRAÇO 1:4 (CIMENTO E AREIA MEDIA NÃO PENEIRADA), PREPARO MANUAL, JUNTA 1 CM (M2)</t>
    </r>
  </si>
  <si>
    <r>
      <rPr>
        <sz val="8"/>
        <rFont val="Arial"/>
        <family val="2"/>
      </rPr>
      <t>CHAPISCO APLICADO EM ALVENARIAS E ESTRUTURAS DE CONCRETO INTERNAS, COM COLHER DE PEDREIRO. ARGAMASSA TRAÇO 1:3 COM PREPARO EM BETONEIRA 400L. AF_06/2014</t>
    </r>
  </si>
  <si>
    <r>
      <rPr>
        <sz val="8"/>
        <rFont val="Arial"/>
        <family val="2"/>
      </rPr>
      <t>MASSA ÚNICA, PARA RECEBIMENTO DE PINTURA, EM ARGAMASSA TRAÇO 1:2:8, PREPARO MECÂNICO COM BETONEIRA 400L, APLICADA MANUALMENTE EM FACES INTERNAS DE PAREDES, ESPESSURA DE 20MM, COM EXECUÇÃO DE TALISCAS. AF_06/2014</t>
    </r>
  </si>
  <si>
    <r>
      <rPr>
        <b/>
        <sz val="8"/>
        <rFont val="Arial"/>
        <family val="2"/>
      </rPr>
      <t>PINTURA</t>
    </r>
  </si>
  <si>
    <r>
      <rPr>
        <sz val="8"/>
        <rFont val="Arial"/>
        <family val="2"/>
      </rPr>
      <t>APLICAÇÃO DE FUNDO SELADOR ACRÍLICO EM PAREDES, UMA DEMÃO. AF_06/2014</t>
    </r>
  </si>
  <si>
    <r>
      <rPr>
        <sz val="8"/>
        <rFont val="Arial"/>
        <family val="2"/>
      </rPr>
      <t>APLICAÇÃO MANUAL DE PINTURA COM TINTA LÁTEX ACRÍLICA EM PAREDES, DUAS DEMÃOS. AF_06/2014</t>
    </r>
  </si>
  <si>
    <r>
      <rPr>
        <b/>
        <sz val="8"/>
        <rFont val="Arial"/>
        <family val="2"/>
      </rPr>
      <t>PAVIMENTAÇÃO</t>
    </r>
  </si>
  <si>
    <r>
      <rPr>
        <sz val="8"/>
        <rFont val="Arial"/>
        <family val="2"/>
      </rPr>
      <t>PISO INTERTRAVADO TIPO TIJOLINHO (20 X 10 X 4CM), CINZA - COMPACTAÇÃO MECANIZADA</t>
    </r>
  </si>
  <si>
    <r>
      <rPr>
        <sz val="8"/>
        <rFont val="Arial"/>
        <family val="2"/>
      </rPr>
      <t>Rampa padrão para acesso de deficientes a passeio público, em concreto simples Fck=25MPa, desempolada, pintada em novacor, 02 demãos e piso tátil de alerta/direcional.</t>
    </r>
  </si>
  <si>
    <r>
      <rPr>
        <sz val="8"/>
        <rFont val="Arial"/>
        <family val="2"/>
      </rPr>
      <t>un</t>
    </r>
  </si>
  <si>
    <r>
      <rPr>
        <b/>
        <sz val="8"/>
        <rFont val="Arial"/>
        <family val="2"/>
      </rPr>
      <t>INSTALAÇÕES ELETRICAS</t>
    </r>
  </si>
  <si>
    <r>
      <rPr>
        <sz val="8"/>
        <rFont val="Arial"/>
        <family val="2"/>
      </rPr>
      <t>Poste decorativo com 02 pétalas, em aço galvanizado com difusor em vidro transparente temperado, ref. PT-301/2, da Aladin ou similar, com 3,00m, inclusive lâmpada vapor metálico de 150W</t>
    </r>
  </si>
  <si>
    <r>
      <rPr>
        <sz val="8"/>
        <rFont val="Arial"/>
        <family val="2"/>
      </rPr>
      <t>Cabo de cobre PP Cordplast 2 x 1,5 mm2, 450/750v</t>
    </r>
  </si>
  <si>
    <r>
      <rPr>
        <sz val="8"/>
        <rFont val="Arial"/>
        <family val="2"/>
      </rPr>
      <t>m</t>
    </r>
  </si>
  <si>
    <r>
      <rPr>
        <sz val="8"/>
        <rFont val="Arial"/>
        <family val="2"/>
      </rPr>
      <t>ELETRODUTO RÍGIDO ROSCÁVEL, PVC, DN 25 MM (3/4"), PARA CIRCUITOS TERMINAIS, INSTALADO EM PAREDE - FORNECIMENTO E INSTALAÇÃO. AF_12/2015</t>
    </r>
  </si>
  <si>
    <r>
      <rPr>
        <sz val="8"/>
        <rFont val="Arial"/>
        <family val="2"/>
      </rPr>
      <t>M</t>
    </r>
  </si>
  <si>
    <r>
      <rPr>
        <sz val="8"/>
        <rFont val="Arial"/>
        <family val="2"/>
      </rPr>
      <t>QUADRO DE DE DISTRIBUICAO DE EMBUTIR 3/4 DISJUNTORES PVC</t>
    </r>
  </si>
  <si>
    <r>
      <rPr>
        <sz val="8"/>
        <rFont val="Arial"/>
        <family val="2"/>
      </rPr>
      <t>UN</t>
    </r>
  </si>
  <si>
    <r>
      <rPr>
        <sz val="8"/>
        <rFont val="Arial"/>
        <family val="2"/>
      </rPr>
      <t>DISJUNTOR MONOPOLAR 10A</t>
    </r>
  </si>
  <si>
    <r>
      <rPr>
        <b/>
        <sz val="8"/>
        <rFont val="Arial"/>
        <family val="2"/>
      </rPr>
      <t>SERVIÇOS COMPLEMENTARES</t>
    </r>
  </si>
  <si>
    <r>
      <rPr>
        <sz val="8"/>
        <rFont val="Arial"/>
        <family val="2"/>
      </rPr>
      <t>Banco de concreto sem encosto, dimensão: 2,00x0,60m</t>
    </r>
  </si>
  <si>
    <r>
      <rPr>
        <sz val="8"/>
        <rFont val="Arial"/>
        <family val="2"/>
      </rPr>
      <t>LIMPEZA FINAL DA OBRA (PAVIMENTAÇÃO)</t>
    </r>
  </si>
  <si>
    <r>
      <rPr>
        <sz val="8"/>
        <rFont val="Arial"/>
        <family val="2"/>
      </rPr>
      <t>CORRIMAO/GUARDA CORPO PASSARELA-TUBOS SOLDADOS 1" E 1.1/2"</t>
    </r>
  </si>
  <si>
    <r>
      <rPr>
        <b/>
        <sz val="8"/>
        <rFont val="Arial"/>
        <family val="2"/>
      </rPr>
      <t>2</t>
    </r>
  </si>
  <si>
    <r>
      <rPr>
        <b/>
        <sz val="8"/>
        <rFont val="Arial"/>
        <family val="2"/>
      </rPr>
      <t>RUA PROJETADA 01</t>
    </r>
  </si>
  <si>
    <r>
      <rPr>
        <sz val="8"/>
        <rFont val="Arial"/>
        <family val="2"/>
      </rPr>
      <t>SERVIÇOS TOPOGRAFICOS PARA PAVIMENTAÇÃO, INCLUSIVE NOTA DE SERVIÇOS, ACOMPANHAMENTO E GREIDE</t>
    </r>
  </si>
  <si>
    <r>
      <rPr>
        <b/>
        <sz val="8"/>
        <rFont val="Arial"/>
        <family val="2"/>
      </rPr>
      <t>TERRAPLENAGEM</t>
    </r>
  </si>
  <si>
    <r>
      <rPr>
        <sz val="8"/>
        <rFont val="Arial"/>
        <family val="2"/>
      </rPr>
      <t>REGULARIZAÇÃO E COMPACTAÇÃO DE SUBLEITO ATE 20 CM DE ESPESSURA</t>
    </r>
  </si>
  <si>
    <r>
      <rPr>
        <sz val="8"/>
        <rFont val="Arial"/>
        <family val="2"/>
      </rPr>
      <t>EXECUÇÃO DE PAVIMENTO EM PARALELEPÍPEDOS, REJUNTAMENTO COM ARGAMASSA TRAÇO 1:3 (CIMENTO E AREIA). AF_05/2020</t>
    </r>
  </si>
  <si>
    <r>
      <rPr>
        <sz val="8"/>
        <rFont val="Arial"/>
        <family val="2"/>
      </rPr>
      <t xml:space="preserve">FORN. E APLICAÇÃO DE MEIO FIO EM PEDRA GRANITICA </t>
    </r>
  </si>
  <si>
    <r>
      <rPr>
        <sz val="8"/>
        <rFont val="Arial"/>
        <family val="2"/>
      </rPr>
      <t>PINTURA DE MEIO FIO (CAIAÇÃO)</t>
    </r>
  </si>
  <si>
    <r>
      <rPr>
        <sz val="8"/>
        <rFont val="Arial"/>
        <family val="2"/>
      </rPr>
      <t>Limpeza de ruas (varrição e remoção de entulhos)</t>
    </r>
  </si>
  <si>
    <r>
      <rPr>
        <sz val="8"/>
        <rFont val="Arial"/>
        <family val="2"/>
      </rPr>
      <t>m²</t>
    </r>
  </si>
  <si>
    <r>
      <rPr>
        <b/>
        <sz val="8"/>
        <rFont val="Arial"/>
        <family val="2"/>
      </rPr>
      <t>3</t>
    </r>
  </si>
  <si>
    <r>
      <rPr>
        <b/>
        <sz val="8"/>
        <rFont val="Arial"/>
        <family val="2"/>
      </rPr>
      <t>RUA PROJETADA 02</t>
    </r>
  </si>
  <si>
    <r>
      <rPr>
        <sz val="8"/>
        <rFont val="Arial"/>
        <family val="2"/>
      </rPr>
      <t>Pintura de meio fio (caiação)</t>
    </r>
  </si>
  <si>
    <r>
      <rPr>
        <b/>
        <sz val="8"/>
        <rFont val="Arial"/>
        <family val="2"/>
      </rPr>
      <t>4</t>
    </r>
  </si>
  <si>
    <r>
      <rPr>
        <b/>
        <sz val="8"/>
        <rFont val="Arial"/>
        <family val="2"/>
      </rPr>
      <t>RUA PROJETADA 03</t>
    </r>
  </si>
  <si>
    <r>
      <rPr>
        <b/>
        <sz val="8"/>
        <rFont val="Arial"/>
        <family val="2"/>
      </rPr>
      <t>TERRAPLANAGEM</t>
    </r>
  </si>
  <si>
    <r>
      <rPr>
        <b/>
        <sz val="8"/>
        <rFont val="Arial"/>
        <family val="2"/>
      </rPr>
      <t>5</t>
    </r>
  </si>
  <si>
    <r>
      <rPr>
        <b/>
        <sz val="8"/>
        <rFont val="Arial"/>
        <family val="2"/>
      </rPr>
      <t>RUA PROJETADA 04</t>
    </r>
  </si>
  <si>
    <t>R$</t>
  </si>
  <si>
    <t>TOTAL SIMPLES</t>
  </si>
  <si>
    <t>BDI 24,43 %</t>
  </si>
  <si>
    <t>TOTAL GERAL</t>
  </si>
  <si>
    <t>1.1.1</t>
  </si>
  <si>
    <t>1.1.2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</si>
  <si>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</si>
  <si>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</si>
  <si>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</si>
  <si>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</si>
  <si>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</si>
  <si>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</si>
  <si>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</si>
  <si>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</si>
  <si>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1.3</t>
  </si>
  <si>
    <t>1.3.1</t>
  </si>
  <si>
    <t>1.3.2</t>
  </si>
  <si>
    <t>1.3.3</t>
  </si>
  <si>
    <t>1.4</t>
  </si>
  <si>
    <t>1.4.1</t>
  </si>
  <si>
    <t>1.4.2</t>
  </si>
  <si>
    <t>1.5</t>
  </si>
  <si>
    <t>1.5.1</t>
  </si>
  <si>
    <t>1.5.2</t>
  </si>
  <si>
    <t>1.6</t>
  </si>
  <si>
    <t>1.6.1</t>
  </si>
  <si>
    <t>1.6.2</t>
  </si>
  <si>
    <t>1.6.3</t>
  </si>
  <si>
    <t>1.6.4</t>
  </si>
  <si>
    <t>1.6.5</t>
  </si>
  <si>
    <t>1.7</t>
  </si>
  <si>
    <t>1.7.1</t>
  </si>
  <si>
    <t>1.7.2</t>
  </si>
  <si>
    <t>1.7.3</t>
  </si>
  <si>
    <t>CALÇADA DA IGREJA</t>
  </si>
  <si>
    <t>1.8</t>
  </si>
  <si>
    <t>DEMOLIÇÃO DE CONTRAPISO OU PISO CALÇADA</t>
  </si>
  <si>
    <t>CONTRAPISO COM ARGAMASSA AUTONIVELANTE, APLICADO SOBRE LAJE, NÃO ADERIDO, ESPESSURA 4CM. AF_07/2021</t>
  </si>
  <si>
    <t>CPU‐003 BSF</t>
  </si>
  <si>
    <t>1.8.1</t>
  </si>
  <si>
    <t>1.8.2</t>
  </si>
  <si>
    <t>M2</t>
  </si>
  <si>
    <r>
      <rPr>
        <sz val="8"/>
        <rFont val="Arial"/>
        <family val="2"/>
      </rPr>
      <t>COMP-86229832</t>
    </r>
  </si>
  <si>
    <r>
      <rPr>
        <sz val="8"/>
        <rFont val="Arial"/>
        <family val="2"/>
      </rPr>
      <t>74077/002</t>
    </r>
  </si>
  <si>
    <r>
      <rPr>
        <sz val="8"/>
        <rFont val="Arial"/>
        <family val="2"/>
      </rPr>
      <t>94319</t>
    </r>
  </si>
  <si>
    <r>
      <rPr>
        <sz val="8"/>
        <rFont val="Arial"/>
        <family val="2"/>
      </rPr>
      <t>93358</t>
    </r>
  </si>
  <si>
    <r>
      <rPr>
        <sz val="8"/>
        <rFont val="Arial"/>
        <family val="2"/>
      </rPr>
      <t>96619</t>
    </r>
  </si>
  <si>
    <r>
      <rPr>
        <sz val="8"/>
        <rFont val="Arial"/>
        <family val="2"/>
      </rPr>
      <t>92775</t>
    </r>
  </si>
  <si>
    <r>
      <rPr>
        <sz val="8"/>
        <rFont val="Arial"/>
        <family val="2"/>
      </rPr>
      <t>92778</t>
    </r>
  </si>
  <si>
    <r>
      <rPr>
        <sz val="8"/>
        <rFont val="Arial"/>
        <family val="2"/>
      </rPr>
      <t>94971</t>
    </r>
  </si>
  <si>
    <r>
      <rPr>
        <sz val="8"/>
        <rFont val="Arial"/>
        <family val="2"/>
      </rPr>
      <t>92873</t>
    </r>
  </si>
  <si>
    <r>
      <rPr>
        <sz val="8"/>
        <rFont val="Arial"/>
        <family val="2"/>
      </rPr>
      <t>PMBSF 009</t>
    </r>
  </si>
  <si>
    <r>
      <rPr>
        <sz val="8"/>
        <rFont val="Arial"/>
        <family val="2"/>
      </rPr>
      <t>87879</t>
    </r>
  </si>
  <si>
    <r>
      <rPr>
        <sz val="8"/>
        <rFont val="Arial"/>
        <family val="2"/>
      </rPr>
      <t>87529</t>
    </r>
  </si>
  <si>
    <r>
      <rPr>
        <sz val="8"/>
        <rFont val="Arial"/>
        <family val="2"/>
      </rPr>
      <t>88485</t>
    </r>
  </si>
  <si>
    <r>
      <rPr>
        <sz val="8"/>
        <rFont val="Arial"/>
        <family val="2"/>
      </rPr>
      <t>88489</t>
    </r>
  </si>
  <si>
    <r>
      <rPr>
        <sz val="8"/>
        <rFont val="Arial"/>
        <family val="2"/>
      </rPr>
      <t>C5028</t>
    </r>
  </si>
  <si>
    <r>
      <rPr>
        <sz val="8"/>
        <rFont val="Arial"/>
        <family val="2"/>
      </rPr>
      <t>S12436</t>
    </r>
  </si>
  <si>
    <r>
      <rPr>
        <sz val="8"/>
        <rFont val="Arial"/>
        <family val="2"/>
      </rPr>
      <t>S10362</t>
    </r>
  </si>
  <si>
    <r>
      <rPr>
        <sz val="8"/>
        <rFont val="Arial"/>
        <family val="2"/>
      </rPr>
      <t>S08466</t>
    </r>
  </si>
  <si>
    <r>
      <rPr>
        <sz val="8"/>
        <rFont val="Arial"/>
        <family val="2"/>
      </rPr>
      <t>91871</t>
    </r>
  </si>
  <si>
    <r>
      <rPr>
        <sz val="8"/>
        <rFont val="Arial"/>
        <family val="2"/>
      </rPr>
      <t>064870</t>
    </r>
  </si>
  <si>
    <r>
      <rPr>
        <sz val="8"/>
        <rFont val="Arial"/>
        <family val="2"/>
      </rPr>
      <t>I0980</t>
    </r>
  </si>
  <si>
    <r>
      <rPr>
        <sz val="8"/>
        <rFont val="Arial"/>
        <family val="2"/>
      </rPr>
      <t>S08464</t>
    </r>
  </si>
  <si>
    <r>
      <rPr>
        <sz val="8"/>
        <rFont val="Arial"/>
        <family val="2"/>
      </rPr>
      <t>84523 (GIDUR JP)</t>
    </r>
  </si>
  <si>
    <r>
      <rPr>
        <sz val="8"/>
        <rFont val="Arial"/>
        <family val="2"/>
      </rPr>
      <t>040726</t>
    </r>
  </si>
  <si>
    <r>
      <rPr>
        <b/>
        <sz val="8"/>
        <rFont val="Arial"/>
        <family val="2"/>
      </rPr>
      <t>2.1</t>
    </r>
  </si>
  <si>
    <r>
      <rPr>
        <sz val="8"/>
        <rFont val="Arial"/>
        <family val="2"/>
      </rPr>
      <t>2.1.1</t>
    </r>
  </si>
  <si>
    <r>
      <rPr>
        <sz val="8"/>
        <rFont val="Arial"/>
        <family val="2"/>
      </rPr>
      <t>78472</t>
    </r>
  </si>
  <si>
    <r>
      <rPr>
        <b/>
        <sz val="8"/>
        <rFont val="Arial"/>
        <family val="2"/>
      </rPr>
      <t>2.2</t>
    </r>
  </si>
  <si>
    <r>
      <rPr>
        <sz val="8"/>
        <rFont val="Arial"/>
        <family val="2"/>
      </rPr>
      <t>2.2.1</t>
    </r>
  </si>
  <si>
    <r>
      <rPr>
        <sz val="8"/>
        <rFont val="Arial"/>
        <family val="2"/>
      </rPr>
      <t>72961</t>
    </r>
  </si>
  <si>
    <r>
      <rPr>
        <b/>
        <sz val="8"/>
        <rFont val="Arial"/>
        <family val="2"/>
      </rPr>
      <t>2.3</t>
    </r>
  </si>
  <si>
    <r>
      <rPr>
        <sz val="8"/>
        <rFont val="Arial"/>
        <family val="2"/>
      </rPr>
      <t>2.3.1</t>
    </r>
  </si>
  <si>
    <r>
      <rPr>
        <sz val="8"/>
        <rFont val="Arial"/>
        <family val="2"/>
      </rPr>
      <t>101169</t>
    </r>
  </si>
  <si>
    <r>
      <rPr>
        <sz val="8"/>
        <rFont val="Arial"/>
        <family val="2"/>
      </rPr>
      <t>2.3.2</t>
    </r>
  </si>
  <si>
    <r>
      <rPr>
        <sz val="8"/>
        <rFont val="Arial"/>
        <family val="2"/>
      </rPr>
      <t>04.910.02 (DER/PB 2022)</t>
    </r>
  </si>
  <si>
    <r>
      <rPr>
        <sz val="8"/>
        <rFont val="Arial"/>
        <family val="2"/>
      </rPr>
      <t>2.3.3</t>
    </r>
  </si>
  <si>
    <r>
      <rPr>
        <sz val="8"/>
        <rFont val="Arial"/>
        <family val="2"/>
      </rPr>
      <t>C2895</t>
    </r>
  </si>
  <si>
    <r>
      <rPr>
        <sz val="8"/>
        <rFont val="Arial"/>
        <family val="2"/>
      </rPr>
      <t>PAVIMENTAÇÃO EM PEDRA TOSCA C/ REJUNTAMENTO (AGREGADO ADQUIRIDO)</t>
    </r>
  </si>
  <si>
    <r>
      <rPr>
        <sz val="8"/>
        <rFont val="Arial"/>
        <family val="2"/>
      </rPr>
      <t>2.3.4</t>
    </r>
  </si>
  <si>
    <r>
      <rPr>
        <sz val="8"/>
        <rFont val="Arial"/>
        <family val="2"/>
      </rPr>
      <t>C3449</t>
    </r>
  </si>
  <si>
    <r>
      <rPr>
        <sz val="8"/>
        <rFont val="Arial"/>
        <family val="2"/>
      </rPr>
      <t>MEIO FIO PRÉ MOLDADO (0,07x0,30x1,00)m C/REJUNTAMENTO</t>
    </r>
  </si>
  <si>
    <r>
      <rPr>
        <b/>
        <sz val="8"/>
        <rFont val="Arial"/>
        <family val="2"/>
      </rPr>
      <t>2.4</t>
    </r>
  </si>
  <si>
    <r>
      <rPr>
        <sz val="8"/>
        <rFont val="Arial"/>
        <family val="2"/>
      </rPr>
      <t>2.4.1</t>
    </r>
  </si>
  <si>
    <r>
      <rPr>
        <sz val="8"/>
        <rFont val="Arial"/>
        <family val="2"/>
      </rPr>
      <t>83693</t>
    </r>
  </si>
  <si>
    <r>
      <rPr>
        <sz val="8"/>
        <rFont val="Arial"/>
        <family val="2"/>
      </rPr>
      <t>2.4.2</t>
    </r>
  </si>
  <si>
    <r>
      <rPr>
        <sz val="8"/>
        <rFont val="Arial"/>
        <family val="2"/>
      </rPr>
      <t>S06191</t>
    </r>
  </si>
  <si>
    <r>
      <rPr>
        <b/>
        <sz val="8"/>
        <rFont val="Arial"/>
        <family val="2"/>
      </rPr>
      <t>3.1</t>
    </r>
  </si>
  <si>
    <r>
      <rPr>
        <sz val="8"/>
        <rFont val="Arial"/>
        <family val="2"/>
      </rPr>
      <t>3.1.1</t>
    </r>
  </si>
  <si>
    <r>
      <rPr>
        <b/>
        <sz val="8"/>
        <rFont val="Arial"/>
        <family val="2"/>
      </rPr>
      <t>3.2</t>
    </r>
  </si>
  <si>
    <r>
      <rPr>
        <sz val="8"/>
        <rFont val="Arial"/>
        <family val="2"/>
      </rPr>
      <t>3.2.1</t>
    </r>
  </si>
  <si>
    <r>
      <rPr>
        <b/>
        <sz val="8"/>
        <rFont val="Arial"/>
        <family val="2"/>
      </rPr>
      <t>3.3</t>
    </r>
  </si>
  <si>
    <r>
      <rPr>
        <sz val="8"/>
        <rFont val="Arial"/>
        <family val="2"/>
      </rPr>
      <t>3.3.1</t>
    </r>
  </si>
  <si>
    <r>
      <rPr>
        <sz val="8"/>
        <rFont val="Arial"/>
        <family val="2"/>
      </rPr>
      <t>3.3.2</t>
    </r>
  </si>
  <si>
    <r>
      <rPr>
        <sz val="8"/>
        <rFont val="Arial"/>
        <family val="2"/>
      </rPr>
      <t>3.3.3</t>
    </r>
    <r>
      <rPr>
        <sz val="11"/>
        <color theme="1"/>
        <rFont val="Calibri"/>
        <family val="2"/>
        <scheme val="minor"/>
      </rPr>
      <t/>
    </r>
  </si>
  <si>
    <r>
      <rPr>
        <sz val="8"/>
        <rFont val="Arial"/>
        <family val="2"/>
      </rPr>
      <t>3.3.4</t>
    </r>
    <r>
      <rPr>
        <sz val="11"/>
        <color theme="1"/>
        <rFont val="Calibri"/>
        <family val="2"/>
        <scheme val="minor"/>
      </rPr>
      <t/>
    </r>
  </si>
  <si>
    <r>
      <rPr>
        <b/>
        <sz val="8"/>
        <rFont val="Arial"/>
        <family val="2"/>
      </rPr>
      <t>3.4</t>
    </r>
  </si>
  <si>
    <r>
      <rPr>
        <sz val="8"/>
        <rFont val="Arial"/>
        <family val="2"/>
      </rPr>
      <t>3.4.1</t>
    </r>
  </si>
  <si>
    <r>
      <rPr>
        <sz val="8"/>
        <rFont val="Arial"/>
        <family val="2"/>
      </rPr>
      <t>3.4.2</t>
    </r>
  </si>
  <si>
    <r>
      <rPr>
        <b/>
        <sz val="8"/>
        <rFont val="Arial"/>
        <family val="2"/>
      </rPr>
      <t>4.1</t>
    </r>
  </si>
  <si>
    <r>
      <rPr>
        <sz val="8"/>
        <rFont val="Arial"/>
        <family val="2"/>
      </rPr>
      <t>4.1.1</t>
    </r>
  </si>
  <si>
    <r>
      <rPr>
        <b/>
        <sz val="8"/>
        <rFont val="Arial"/>
        <family val="2"/>
      </rPr>
      <t>4.2</t>
    </r>
  </si>
  <si>
    <r>
      <rPr>
        <sz val="8"/>
        <rFont val="Arial"/>
        <family val="2"/>
      </rPr>
      <t>4.2.1</t>
    </r>
  </si>
  <si>
    <r>
      <rPr>
        <b/>
        <sz val="8"/>
        <rFont val="Arial"/>
        <family val="2"/>
      </rPr>
      <t>4.3</t>
    </r>
  </si>
  <si>
    <r>
      <rPr>
        <sz val="8"/>
        <rFont val="Arial"/>
        <family val="2"/>
      </rPr>
      <t>4.3.1</t>
    </r>
  </si>
  <si>
    <r>
      <rPr>
        <sz val="8"/>
        <rFont val="Arial"/>
        <family val="2"/>
      </rPr>
      <t>4.3.2</t>
    </r>
  </si>
  <si>
    <r>
      <rPr>
        <sz val="8"/>
        <rFont val="Arial"/>
        <family val="2"/>
      </rPr>
      <t>4.3.3</t>
    </r>
    <r>
      <rPr>
        <sz val="11"/>
        <color theme="1"/>
        <rFont val="Calibri"/>
        <family val="2"/>
        <scheme val="minor"/>
      </rPr>
      <t/>
    </r>
  </si>
  <si>
    <r>
      <rPr>
        <sz val="8"/>
        <rFont val="Arial"/>
        <family val="2"/>
      </rPr>
      <t>4.3.4</t>
    </r>
    <r>
      <rPr>
        <sz val="11"/>
        <color theme="1"/>
        <rFont val="Calibri"/>
        <family val="2"/>
        <scheme val="minor"/>
      </rPr>
      <t/>
    </r>
  </si>
  <si>
    <r>
      <rPr>
        <b/>
        <sz val="8"/>
        <rFont val="Arial"/>
        <family val="2"/>
      </rPr>
      <t>4.4</t>
    </r>
  </si>
  <si>
    <r>
      <rPr>
        <sz val="8"/>
        <rFont val="Arial"/>
        <family val="2"/>
      </rPr>
      <t>4.4.1</t>
    </r>
  </si>
  <si>
    <r>
      <rPr>
        <sz val="8"/>
        <rFont val="Arial"/>
        <family val="2"/>
      </rPr>
      <t>4.4.2</t>
    </r>
  </si>
  <si>
    <r>
      <rPr>
        <b/>
        <sz val="8"/>
        <rFont val="Arial"/>
        <family val="2"/>
      </rPr>
      <t>5.1</t>
    </r>
  </si>
  <si>
    <r>
      <rPr>
        <sz val="8"/>
        <rFont val="Arial"/>
        <family val="2"/>
      </rPr>
      <t>5.1.1</t>
    </r>
  </si>
  <si>
    <r>
      <rPr>
        <b/>
        <sz val="8"/>
        <rFont val="Arial"/>
        <family val="2"/>
      </rPr>
      <t>5.2</t>
    </r>
  </si>
  <si>
    <r>
      <rPr>
        <sz val="8"/>
        <rFont val="Arial"/>
        <family val="2"/>
      </rPr>
      <t>5.2.1</t>
    </r>
  </si>
  <si>
    <r>
      <rPr>
        <b/>
        <sz val="8"/>
        <rFont val="Arial"/>
        <family val="2"/>
      </rPr>
      <t>5.3</t>
    </r>
  </si>
  <si>
    <r>
      <rPr>
        <sz val="8"/>
        <rFont val="Arial"/>
        <family val="2"/>
      </rPr>
      <t>5.3.1</t>
    </r>
  </si>
  <si>
    <r>
      <rPr>
        <sz val="8"/>
        <rFont val="Arial"/>
        <family val="2"/>
      </rPr>
      <t>5.3.2</t>
    </r>
  </si>
  <si>
    <r>
      <rPr>
        <sz val="8"/>
        <rFont val="Arial"/>
        <family val="2"/>
      </rPr>
      <t>5.3.3</t>
    </r>
    <r>
      <rPr>
        <sz val="11"/>
        <color theme="1"/>
        <rFont val="Calibri"/>
        <family val="2"/>
        <scheme val="minor"/>
      </rPr>
      <t/>
    </r>
  </si>
  <si>
    <r>
      <rPr>
        <sz val="8"/>
        <rFont val="Arial"/>
        <family val="2"/>
      </rPr>
      <t>5.3.4</t>
    </r>
    <r>
      <rPr>
        <sz val="11"/>
        <color theme="1"/>
        <rFont val="Calibri"/>
        <family val="2"/>
        <scheme val="minor"/>
      </rPr>
      <t/>
    </r>
  </si>
  <si>
    <r>
      <rPr>
        <b/>
        <sz val="8"/>
        <rFont val="Arial"/>
        <family val="2"/>
      </rPr>
      <t>5.4</t>
    </r>
  </si>
  <si>
    <r>
      <rPr>
        <sz val="8"/>
        <rFont val="Arial"/>
        <family val="2"/>
      </rPr>
      <t>5.4.1</t>
    </r>
  </si>
  <si>
    <r>
      <rPr>
        <sz val="8"/>
        <rFont val="Arial"/>
        <family val="2"/>
      </rPr>
      <t>5.4.2</t>
    </r>
  </si>
  <si>
    <t>PREÇO UNIT. (S/BDI)</t>
  </si>
  <si>
    <t>Muda de palmeira, areca, h= *1,50* cm</t>
  </si>
  <si>
    <t>I38641S</t>
  </si>
  <si>
    <t>Poste decorativo com 02 pétalas, em tubo de alumínio com difusor em vidro leitoso brilhante, ref. XR-708/2 da Xoulux ou similar, com 6,00m, inclusive lâmpada vapor de sódio de 250W</t>
  </si>
  <si>
    <t>S08888</t>
  </si>
  <si>
    <t>1.6.6</t>
  </si>
  <si>
    <r>
      <t xml:space="preserve">OBRA: </t>
    </r>
    <r>
      <rPr>
        <sz val="8"/>
        <color theme="1"/>
        <rFont val="Arial"/>
        <family val="2"/>
      </rPr>
      <t>CONSTRUÇÃO DE PRAÇA E PAVIMENTAÇÃO DE RUAS NO DISTRITO DO TAMBOR NO MUNICÍPIO DE CACHOEIRA DOS ÍNDIOS-PB</t>
    </r>
  </si>
  <si>
    <r>
      <t xml:space="preserve">LOCAL: </t>
    </r>
    <r>
      <rPr>
        <sz val="8"/>
        <color theme="1"/>
        <rFont val="Arial"/>
        <family val="2"/>
      </rPr>
      <t>DISTRITO DO TAMBOR / ZONA RURAL / CACHOEIRA DOS ÍNDIOS-PB</t>
    </r>
  </si>
  <si>
    <r>
      <t xml:space="preserve">PROCESSO LICITATÓRIO:                                                   DISPENSA Nº: </t>
    </r>
    <r>
      <rPr>
        <sz val="8"/>
        <color theme="1"/>
        <rFont val="Arial"/>
        <family val="2"/>
      </rPr>
      <t xml:space="preserve">TP 00001/2022       </t>
    </r>
    <r>
      <rPr>
        <b/>
        <sz val="8"/>
        <color theme="1"/>
        <rFont val="Arial"/>
        <family val="2"/>
      </rPr>
      <t xml:space="preserve">                                              CONTRATO Nº:</t>
    </r>
    <r>
      <rPr>
        <sz val="8"/>
        <color theme="1"/>
        <rFont val="Arial"/>
        <family val="2"/>
      </rPr>
      <t xml:space="preserve"> 00106/2022 - CPL</t>
    </r>
  </si>
  <si>
    <t>Acumulado Anterior</t>
  </si>
  <si>
    <t>Realizado no Período</t>
  </si>
  <si>
    <t>Acumulado c/ Periodo</t>
  </si>
  <si>
    <t>MEDIÇÃO 01</t>
  </si>
  <si>
    <t>BOLETIM DE MEDIÇÃO 01</t>
  </si>
  <si>
    <r>
      <t xml:space="preserve">VALOR DESTA MEDIÇÃO: </t>
    </r>
    <r>
      <rPr>
        <sz val="10"/>
        <color indexed="8"/>
        <rFont val="Arial Narrow"/>
        <family val="2"/>
      </rPr>
      <t>R$   45.207,98    (QUARENTA E CINCO MIL E DUZENTOS E SETE REAIS E NOVENTA E OITO CENTAVOS)</t>
    </r>
  </si>
  <si>
    <r>
      <t xml:space="preserve">PERÍODO DA MEDIÇÃO:          </t>
    </r>
    <r>
      <rPr>
        <sz val="8"/>
        <rFont val="Arial"/>
        <family val="2"/>
      </rPr>
      <t xml:space="preserve">   30/05/2022  A 01/08/2022     </t>
    </r>
    <r>
      <rPr>
        <b/>
        <sz val="8"/>
        <rFont val="Arial"/>
        <family val="2"/>
      </rPr>
      <t xml:space="preserve">                                                    </t>
    </r>
  </si>
  <si>
    <t>MOVIMENTO DE TERRA</t>
  </si>
  <si>
    <t>CÓDIGO</t>
  </si>
  <si>
    <t>M</t>
  </si>
  <si>
    <t>UN</t>
  </si>
  <si>
    <t>PREÇO UNIT. (C/BDI)</t>
  </si>
  <si>
    <t>1.1</t>
  </si>
  <si>
    <t>ESCAVAÇÃO MANUAL DE VALA. AF_09/2024</t>
  </si>
  <si>
    <t>KG</t>
  </si>
  <si>
    <t>LANÇAMENTO COM USO DE BALDES, ADENSAMENTO E ACABAMENTO DE CONCRETO EM ESTRUTURAS. AF_02/2022</t>
  </si>
  <si>
    <t>CONCRETO ARMADO PARA PILARES</t>
  </si>
  <si>
    <t>ESQUADRIAS</t>
  </si>
  <si>
    <t>COBERTURA</t>
  </si>
  <si>
    <t>PAVIMENTAÇÃO</t>
  </si>
  <si>
    <t>PINTURA</t>
  </si>
  <si>
    <t>CABO DE COBRE FLEXÍVEL ISOLADO, 2,5 MM², ANTI-CHAMA 450/750 V, PARA CIRCUITOS TERMINAIS - FORNECIMENTO E INSTALAÇÃO. AF_03/2023</t>
  </si>
  <si>
    <t>CABO DE COBRE FLEXÍVEL ISOLADO, 1,5 MM², ANTI-CHAMA 450/750 V, PARA CIRCUITOS TERMINAIS - FORNECIMENTO E INSTALAÇÃO. AF_03/2023</t>
  </si>
  <si>
    <t>DISJUNTOR MONOPOLAR TIPO DIN, CORRENTE NOMINAL DE 16A - FORNECIMENTO E INSTALAÇÃO. AF_10/2020</t>
  </si>
  <si>
    <t>DISJUNTOR MONOPOLAR TIPO DIN, CORRENTE NOMINAL DE 10A - FORNECIMENTO E INSTALAÇÃO. AF_10/2020</t>
  </si>
  <si>
    <t>LUMINÁRIA TIPO PLAFON CIRCULAR, DE SOBREPOR, COM LED DE 12/13 W - FORNECIMENTO E INSTALAÇÃO. AF_09/2024</t>
  </si>
  <si>
    <t>CAIXA RETANGULAR 4" X 2" MÉDIA (1,30 M DO PISO), PVC, INSTALADA EM PAREDE - FORNECIMENTO E INSTALAÇÃO. AF_03/2023</t>
  </si>
  <si>
    <t>TUBO PVC, SERIE NORMAL, ESGOTO PREDIAL, DN 100 MM, FORNECIDO E INSTALADO EM RAMAL DE DESCARGA OU RAMAL DE ESGOTO SANITÁRIO. AF_08/2022</t>
  </si>
  <si>
    <t>TUBO PVC, SERIE NORMAL, ESGOTO PREDIAL, DN 50 MM, FORNECIDO E INSTALADO EM RAMAL DE DESCARGA OU RAMAL DE ESGOTO SANITÁRIO. AF_08/2022</t>
  </si>
  <si>
    <t>TUBO PVC, SERIE NORMAL, ESGOTO PREDIAL, DN 40 MM, FORNECIDO E INSTALADO EM RAMAL DE DESCARGA OU RAMAL DE ESGOTO SANITÁRIO. AF_08/2022</t>
  </si>
  <si>
    <t>TORNEIRA CROMADA DE MESA, 1/2" OU 3/4", PARA LAVATÓRIO, PADRÃO POPULAR - FORNECIMENTO E INSTALAÇÃO. AF_01/2020</t>
  </si>
  <si>
    <t>FUNDO SELADOR ACRÍLICO, APLICAÇÃO MANUAL EM PAREDE, UMA DEMÃO. AF_04/2023</t>
  </si>
  <si>
    <t>Fiscal Responsável:</t>
  </si>
  <si>
    <t>Início de obra:</t>
  </si>
  <si>
    <t>DESCRIÇÃO</t>
  </si>
  <si>
    <t>MONTAGEM E DESMONTAGEM DE FÔRMA DE PILARES RETANGULARES E ESTRUTURAS SIMILARES, PÉ-DIREITO SIMPLES, EM CHAPA DE MADEIRA COMPENSADA PLASTIFICADA, 18 UTILIZAÇÕES. AF_09/2020</t>
  </si>
  <si>
    <t>ARMAÇÃO DE PILAR OU VIGA DE ESTRUTURA CONVENCIONAL DE CONCRETO ARMADO UTILIZANDO AÇO CA-60 DE 5,0 MM - MONTAGEM. AF_06/2022</t>
  </si>
  <si>
    <t>ARMAÇÃO DE PILAR OU VIGA DE ESTRUTURA CONVENCIONAL DE CONCRETO ARMADO UTILIZANDO AÇO CA-50 DE 6,3 MM - MONTAGEM. AF_06/2022</t>
  </si>
  <si>
    <t>ARMAÇÃO DE PILAR OU VIGA DE ESTRUTURA CONVENCIONAL DE CONCRETO ARMADO UTILIZANDO AÇO CA-50 DE 8,0 MM - MONTAGEM. AF_06/2022</t>
  </si>
  <si>
    <t>ARMAÇÃO DE PILAR OU VIGA DE ESTRUTURA CONVENCIONAL DE CONCRETO ARMADO UTILIZANDO AÇO CA-50 DE 10,0 MM - MONTAGEM. AF_06/2022</t>
  </si>
  <si>
    <t>CONCRETO FCK = 25MPA, TRAÇO 1:2,3:2,7 (EM MASSA SECA DE CIMENTO/ AREIA MÉDIA/ BRITA 1) - PREPARO MECÂNICO COM BETONEIRA 400 L. AF_05/2021</t>
  </si>
  <si>
    <t>FORRO EM PLACAS DE GESSO, PARA AMBIENTES COMERCIAIS. AF_08/2023_PS</t>
  </si>
  <si>
    <t>PINTURA LÁTEX ACRÍLICA PREMIUM, APLICAÇÃO MANUAL EM PAREDES, DUAS DEMÃOS. AF_04/2023</t>
  </si>
  <si>
    <t>PLACA DE OBRA EM CHAPA DE ACO GALVANIZADO [ADAPTADO SINAPI 74209/01]</t>
  </si>
  <si>
    <t>LOCAÇÃO CONVENCIONAL DE OBRA, UTILIZANDO GABARITO DE TÁBUAS CORRIDAS PONTALETADAS A CADA 2,00M - 2 UTILIZAÇÕES. AF_03/2024</t>
  </si>
  <si>
    <t>Bases: SINAPI/PB - 06/2025</t>
  </si>
  <si>
    <t>Orçamento  desonerado - BDI: 26,53%</t>
  </si>
  <si>
    <r>
      <t>OBRA:</t>
    </r>
    <r>
      <rPr>
        <sz val="10"/>
        <color theme="1"/>
        <rFont val="Arial"/>
        <family val="2"/>
      </rPr>
      <t xml:space="preserve">  CONSTRUÇÃO DE GINÁSIO  POLIESPORTIVO COM BANHEIROS E  VESTIÁRIO, NO MUNICÍPIO DE  COREMAS-PB.</t>
    </r>
  </si>
  <si>
    <r>
      <t xml:space="preserve">PROCESSO LICITATÓRIO:
 CONCORRÊNCIA ELETRÔNICA  Nº:  </t>
    </r>
    <r>
      <rPr>
        <sz val="10"/>
        <color theme="1"/>
        <rFont val="Arial"/>
        <family val="2"/>
      </rPr>
      <t>10001/2025.</t>
    </r>
    <r>
      <rPr>
        <b/>
        <sz val="10"/>
        <color theme="1"/>
        <rFont val="Arial"/>
        <family val="2"/>
      </rPr>
      <t xml:space="preserve">  
CONTRATO Nº:   </t>
    </r>
    <r>
      <rPr>
        <sz val="10"/>
        <color theme="1"/>
        <rFont val="Arial"/>
        <family val="2"/>
      </rPr>
      <t>00105/2026</t>
    </r>
    <r>
      <rPr>
        <b/>
        <sz val="10"/>
        <color theme="1"/>
        <rFont val="Arial"/>
        <family val="2"/>
      </rPr>
      <t xml:space="preserve">                                        </t>
    </r>
  </si>
  <si>
    <r>
      <t xml:space="preserve">     Endereço: </t>
    </r>
    <r>
      <rPr>
        <sz val="10"/>
        <color theme="1"/>
        <rFont val="Arial"/>
        <family val="2"/>
      </rPr>
      <t>RUA. VIRGULINO DA SILVA</t>
    </r>
    <r>
      <rPr>
        <b/>
        <sz val="10"/>
        <color theme="1"/>
        <rFont val="Arial"/>
        <family val="2"/>
      </rPr>
      <t xml:space="preserve"> -  Bairro: </t>
    </r>
    <r>
      <rPr>
        <sz val="10"/>
        <color theme="1"/>
        <rFont val="Arial"/>
        <family val="2"/>
      </rPr>
      <t>NOVA COREMAS</t>
    </r>
  </si>
  <si>
    <r>
      <t xml:space="preserve">Contratada: </t>
    </r>
    <r>
      <rPr>
        <sz val="14"/>
        <color theme="1"/>
        <rFont val="Arial"/>
        <family val="2"/>
      </rPr>
      <t xml:space="preserve"> LUCRENATO RAMALHO LEITE JÚNIOR LTDA</t>
    </r>
  </si>
  <si>
    <t>CONSTRUÇÃO DE QUADRA POLIESPORTIVA</t>
  </si>
  <si>
    <t>QUADRA</t>
  </si>
  <si>
    <t>SERVIÇOS PRELIMINARES</t>
  </si>
  <si>
    <t xml:space="preserve"> 99059 </t>
  </si>
  <si>
    <t>m²</t>
  </si>
  <si>
    <t xml:space="preserve"> 1.2 </t>
  </si>
  <si>
    <t xml:space="preserve">1.2.1 </t>
  </si>
  <si>
    <t xml:space="preserve"> -8 </t>
  </si>
  <si>
    <t xml:space="preserve"> 93382 </t>
  </si>
  <si>
    <t>ESCAVACAO MANUAL EM SOLO-PROF. ATE 1,50 M [ADAPTADO SINAPI 79561/001]</t>
  </si>
  <si>
    <t>REATERRO MANUAL DE VALAS, COM COMPACTADOR DE SOLOS DE PERCUSSÃO. AF_08/2023</t>
  </si>
  <si>
    <t>m³</t>
  </si>
  <si>
    <t xml:space="preserve">UNID. </t>
  </si>
  <si>
    <t xml:space="preserve">1.3.1 </t>
  </si>
  <si>
    <t xml:space="preserve"> 1.3.1.1 </t>
  </si>
  <si>
    <t>INFRA-ESTRUTURA: FUNDAÇÕES (TODA A QUADRA)</t>
  </si>
  <si>
    <t>SAPATAS ISOLADAS/ARRANQUE DOS PILARES</t>
  </si>
  <si>
    <t xml:space="preserve"> 101616 </t>
  </si>
  <si>
    <t xml:space="preserve"> 96620 </t>
  </si>
  <si>
    <t xml:space="preserve"> 96535 </t>
  </si>
  <si>
    <t xml:space="preserve"> 96536 </t>
  </si>
  <si>
    <t xml:space="preserve"> 96544 </t>
  </si>
  <si>
    <t xml:space="preserve"> 96545 </t>
  </si>
  <si>
    <t xml:space="preserve"> 96546 </t>
  </si>
  <si>
    <t xml:space="preserve"> 104920 </t>
  </si>
  <si>
    <t xml:space="preserve"> 96543 </t>
  </si>
  <si>
    <t xml:space="preserve"> 94965 </t>
  </si>
  <si>
    <t xml:space="preserve"> 103670 </t>
  </si>
  <si>
    <t xml:space="preserve"> 94966 </t>
  </si>
  <si>
    <t>PREPARO DE FUNDO DE VALA COM LARGURA MENOR QUE 1,5 M (ACERTO DO SOLO NATURAL). AF_08/2020</t>
  </si>
  <si>
    <t>ALVENARIA EM TIJOLO CERAMICO FURADO 9X19X19CM, 1 VEZ (ESPESSURA 19 CM),  ASSENTADO EM ARGAMASSA TRACO 1:4 (CIMENTO E AREIA MEDIA NAO PENEIRADA),  PREPARO MANUAL, JUNTA1 CM [ADAPTADO SINAPI 73935/002]</t>
  </si>
  <si>
    <t>LASTRO DE CONCRETO MAGRO, APLICADO EM PISOS, LAJES SOBRE SOLO OU RADIERS. AF_01/2024</t>
  </si>
  <si>
    <t>FABRICAÇÃO, MONTAGEM E DESMONTAGEM DE FÔRMA PARA SAPATA, EM MADEIRA SERRADA, E=25 MM, 4 UTILIZAÇÕES. AF_01/2024</t>
  </si>
  <si>
    <t>FABRICAÇÃO, MONTAGEM E DESMONTAGEM DE FÔRMA PARA VIGA BALDRAME, EM MADEIRA SERRADA, E=25 MM, 4 UTILIZAÇÕES. AF_01/2024</t>
  </si>
  <si>
    <t>ARMAÇÃO DE BLOCO UTILIZANDO AÇO CA-50 DE 6,3 MM - MONTAGEM. AF_01/2024</t>
  </si>
  <si>
    <t>ARMAÇÃO DE BLOCO UTILIZANDO AÇO CA-50 DE 8 MM - MONTAGEM. AF_01/2024</t>
  </si>
  <si>
    <t>ARMAÇÃO DE BLOCO UTILIZANDO AÇO CA-50 DE 10 MM - MONTAGEM. AF_01/2024</t>
  </si>
  <si>
    <t>ARMAÇÃO DE BLOCO, SAPATA ISOLADA, VIGA BALDRAME E SAPATA CORRIDA UTILIZANDO AÇO CA-50 DE 12,5 MM - MONTAGEM. AF_01/2024</t>
  </si>
  <si>
    <t>ARMAÇÃO DE BLOCO UTILIZANDO AÇO CA-60 DE 5 MM - MONTAGEM. AF_01/2024</t>
  </si>
  <si>
    <t>IMPERMEABILIZACAO DE ESTRUTURAS ENTERRADAS, COM TINTA ASFALTICA, DUAS  DEMAOS.  [ADAPTADO SINAPI 74106/001]</t>
  </si>
  <si>
    <t>CONCRETO FCK = 30MPA, TRAÇO 1:2,1:2,5 (EM MASSA SECA DE CIMENTO/ AREIA MÉDIA/ BRITA 1) - PREPARO MECÂNICO COM BETONEIRA 400 L. AF_05/2021</t>
  </si>
  <si>
    <t xml:space="preserve"> 1.4 </t>
  </si>
  <si>
    <t>SUPERESTRUTURA (PILARES, VIGAS E LAJES) - TODA A QUADRA</t>
  </si>
  <si>
    <t xml:space="preserve"> 1.4.1 </t>
  </si>
  <si>
    <t xml:space="preserve"> 1.4.1.1 </t>
  </si>
  <si>
    <t xml:space="preserve"> 1.4.1.2</t>
  </si>
  <si>
    <t xml:space="preserve"> 1.4.1.3</t>
  </si>
  <si>
    <t xml:space="preserve"> 1.4.1.4</t>
  </si>
  <si>
    <t xml:space="preserve"> 1.4.1.5</t>
  </si>
  <si>
    <t xml:space="preserve"> 1.4.1.6</t>
  </si>
  <si>
    <t xml:space="preserve"> 1.4.1.7</t>
  </si>
  <si>
    <t xml:space="preserve"> 92443 </t>
  </si>
  <si>
    <t xml:space="preserve"> 92759 </t>
  </si>
  <si>
    <t xml:space="preserve"> 92762 </t>
  </si>
  <si>
    <t xml:space="preserve"> 92763 </t>
  </si>
  <si>
    <t xml:space="preserve"> 92764 </t>
  </si>
  <si>
    <t>ARMAÇÃO DE PILAR OU VIGA DE ESTRUTURA CONVENCIONAL DE CONCRETO ARMADO UTILIZANDO AÇO CA-50 DE 12,5 MM - MONTAGEM. AF_06/2022</t>
  </si>
  <si>
    <t>ARMAÇÃO DE PILAR OU VIGA DE ESTRUTURA CONVENCIONAL DE CONCRETO ARMADO UTILIZANDO AÇO CA-50 DE 16,0 MM - MONTAGEM. AF_06/2022</t>
  </si>
  <si>
    <t xml:space="preserve"> 1.4.2 </t>
  </si>
  <si>
    <t>CONCRETO ARMADO PARA VIGAS DA EDIFICAÇÃO</t>
  </si>
  <si>
    <t xml:space="preserve"> 1.4.2.1 </t>
  </si>
  <si>
    <t xml:space="preserve"> 1.4.2.2 </t>
  </si>
  <si>
    <t xml:space="preserve"> 1.4.2.3 </t>
  </si>
  <si>
    <t xml:space="preserve"> 1.4.2.4 </t>
  </si>
  <si>
    <t xml:space="preserve"> 1.4.2.5 </t>
  </si>
  <si>
    <t xml:space="preserve"> 1.4.2.6 </t>
  </si>
  <si>
    <t xml:space="preserve"> 1.4.2.7 </t>
  </si>
  <si>
    <t xml:space="preserve"> 92480 </t>
  </si>
  <si>
    <t xml:space="preserve"> 92760 </t>
  </si>
  <si>
    <t xml:space="preserve"> 92761 </t>
  </si>
  <si>
    <t>MONTAGEM E DESMONTAGEM DE FÔRMA DE VIGA, ESCORAMENTO METÁLICO, PÉ-DIREITO SIMPLES, EM CHAPA DE MADEIRA PLASTIFICADA, 18 UTILIZAÇÕES. AF_09/2020</t>
  </si>
  <si>
    <t xml:space="preserve"> 1.4.3 </t>
  </si>
  <si>
    <t>CONCRETO ARMADO PARA LAJES DA EDIFICAÇÃO</t>
  </si>
  <si>
    <t xml:space="preserve"> 1.4.3.1 </t>
  </si>
  <si>
    <t xml:space="preserve"> 1.4.3.2 </t>
  </si>
  <si>
    <t xml:space="preserve"> 1.4.3.3 </t>
  </si>
  <si>
    <t xml:space="preserve"> 1.4.3.4 </t>
  </si>
  <si>
    <t xml:space="preserve"> 1.4.3.5 </t>
  </si>
  <si>
    <t xml:space="preserve"> 1.4.3.6 </t>
  </si>
  <si>
    <t xml:space="preserve"> 92522 </t>
  </si>
  <si>
    <t xml:space="preserve"> 94971 </t>
  </si>
  <si>
    <t>MONTAGEM E DESMONTAGEM DE FÔRMA DE LAJE MACIÇA, PÉ-DIREITO SIMPLES, EM CHAPA DE MADEIRA COMPENSADA RESINADA, 8 UTILIZAÇÕES. AF_09/2020</t>
  </si>
  <si>
    <t>CONCRETO FCK = 25MPA, TRAÇO 1:2,3:2,7 (EM MASSA SECA DE CIMENTO/ AREIA MÉDIA/ BRITA 1) - PREPARO MECÂNICO COM BETONEIRA 600 L. AF_05/2021</t>
  </si>
  <si>
    <t xml:space="preserve"> 1.5 </t>
  </si>
  <si>
    <t>ELEVAÇÃO (murada)</t>
  </si>
  <si>
    <t xml:space="preserve"> 1.5.1 </t>
  </si>
  <si>
    <t xml:space="preserve"> 1.5.2 </t>
  </si>
  <si>
    <t xml:space="preserve"> 1.5.3 </t>
  </si>
  <si>
    <t xml:space="preserve"> 1.5.4 </t>
  </si>
  <si>
    <t xml:space="preserve"> 1.5.5 </t>
  </si>
  <si>
    <t xml:space="preserve"> 103322 </t>
  </si>
  <si>
    <t xml:space="preserve"> 105021 </t>
  </si>
  <si>
    <t xml:space="preserve"> 93184 </t>
  </si>
  <si>
    <t xml:space="preserve"> 93194 </t>
  </si>
  <si>
    <t>ALVENARIA DE VEDAÇÃO DE BLOCOS CERÂMICOS FURADOS NA VERTICAL DE 9X19X39 CM (ESPESSURA 9 CM) E ARGAMASSA DE ASSENTAMENTO COM PREPARO EM BETONEIRA. AF_12/2021</t>
  </si>
  <si>
    <t>COBOGO DE CONCRETO (ELEMENTO VAZADO), 7X50X50CM, ASSENTADO COM  ARGAMASSA TRACO 1:3 (CIMENTO E AREIA) [ADAPTADO SINAPI 73937/003]</t>
  </si>
  <si>
    <t>VERGA PRÉ-MOLDADA COM ATÉ 1,5 M DE VÃO, ESPESSURA DE *15* CM. AF_03/2024</t>
  </si>
  <si>
    <t>VERGA PRÉ-MOLDADA COM ATÉ 1,5 M DE VÃO, ESPESSURA DE *20* CM. AF_03/2024</t>
  </si>
  <si>
    <t>CONTRAVERGA PRÉ-MOLDADA, ESPESSURA DE *20* CM. AF_03/2024</t>
  </si>
  <si>
    <t xml:space="preserve"> 1.6 </t>
  </si>
  <si>
    <t xml:space="preserve"> 1.6.1 </t>
  </si>
  <si>
    <t>PORTÃO DE FERRO</t>
  </si>
  <si>
    <t xml:space="preserve"> 1.6.1.1 </t>
  </si>
  <si>
    <t xml:space="preserve"> 1.6.1.2 </t>
  </si>
  <si>
    <t xml:space="preserve"> 91341 </t>
  </si>
  <si>
    <t xml:space="preserve"> -13 </t>
  </si>
  <si>
    <t>PORTA EM ALUMÍNIO DE ABRIR TIPO VENEZIANA COM GUARNIÇÃO, FIXAÇÃO COM PARAFUSOS - FORNECIMENTO E INSTALAÇÃO. AF_12/2019</t>
  </si>
  <si>
    <t>PORTAO DE FERRO EM CHAPA GALVANIZADA PLANA 14 GSG [ADAPTADO SINAPI 68054]</t>
  </si>
  <si>
    <t xml:space="preserve"> 1.7 </t>
  </si>
  <si>
    <t xml:space="preserve"> 1.7.1 </t>
  </si>
  <si>
    <t>ESTRUTRA METÁLICA DE COBERTURA E FECHAMENTO</t>
  </si>
  <si>
    <t xml:space="preserve"> 1.7.1.1 </t>
  </si>
  <si>
    <t xml:space="preserve"> 1.7.1.2 </t>
  </si>
  <si>
    <t xml:space="preserve"> 1.7.1.3 </t>
  </si>
  <si>
    <t xml:space="preserve"> 1.7.1.4 </t>
  </si>
  <si>
    <t xml:space="preserve"> 1.7.1.5 </t>
  </si>
  <si>
    <t xml:space="preserve"> 100773 </t>
  </si>
  <si>
    <t xml:space="preserve"> 94213 </t>
  </si>
  <si>
    <t xml:space="preserve"> 100434 </t>
  </si>
  <si>
    <t xml:space="preserve"> 96113 </t>
  </si>
  <si>
    <t xml:space="preserve"> 98562 </t>
  </si>
  <si>
    <t>ESTRUTURA TRELIÇADA DE COBERTURA, TIPO ARCO, COM LIGAÇÕES SOLDADAS, INCLUSOS PERFIS METÁLICOS, CHAPAS METÁLICAS, MÃO DE OBRA E TRANSPORTE COM GUINDASTE - FORNECIMENTO E INSTALAÇÃO. AF_01/2020_PSA</t>
  </si>
  <si>
    <t>TELHAMENTO COM TELHA DE AÇO/ALUMÍNIO E = 0,5 MM, COM ATÉ 2 ÁGUAS, INCLUSO IÇAMENTO. AF_07/2019</t>
  </si>
  <si>
    <t>CALHA DE BEIRAL, SEMICIRCULAR DE PVC, DIAMETRO 125 MM, INCLUINDO CABECEIRAS, EMENDAS, BOCAIS, SUPORTES E VEDAÇÕES, EXCLUINDO CONDUTORES, INCLUSO TRANSPORTE VERTICAL. AF_07/2019</t>
  </si>
  <si>
    <t>IMPERMEABILIZAÇÃO DE SUPERFÍCIE COM ARGAMASSA DE CIMENTO E AREIA, COM ADITIVO IMPERMEABILIZANTE, E = 1,5CM. AF_09/2023</t>
  </si>
  <si>
    <t xml:space="preserve"> 1.8 </t>
  </si>
  <si>
    <t>REVESTIMENTO DE PAREDES</t>
  </si>
  <si>
    <t xml:space="preserve"> 1.8.1 </t>
  </si>
  <si>
    <t xml:space="preserve"> 1.8.2 </t>
  </si>
  <si>
    <t xml:space="preserve"> 87879 </t>
  </si>
  <si>
    <t xml:space="preserve"> 87529 </t>
  </si>
  <si>
    <t>CHAPISCO APLICADO EM ALVENARIAS E ESTRUTURAS DE CONCRETO INTERNAS, COM COLHER DE PEDREIRO. ARGAMASSA TRAÇO 1:3 COM PREPARO EM BETONEIRA 400L. AF_10/2022</t>
  </si>
  <si>
    <t>MASSA ÚNICA, EM ARGAMASSA TRAÇO 1:2:8, PREPARO MECÂNICO, APLICADA MANUALMENTE EM PAREDES INTERNAS DE AMBIENTES COM ÁREA ENTRE 5M² E 10M², E = 17,5MM, COM TALISCAS. AF_03/2024</t>
  </si>
  <si>
    <t xml:space="preserve"> 1.9 </t>
  </si>
  <si>
    <t xml:space="preserve"> 1.9.1 </t>
  </si>
  <si>
    <t xml:space="preserve"> 1.9.2 </t>
  </si>
  <si>
    <t xml:space="preserve"> 1.9.3 </t>
  </si>
  <si>
    <t xml:space="preserve"> 1.9.4 </t>
  </si>
  <si>
    <t xml:space="preserve"> 1.9.5 </t>
  </si>
  <si>
    <t xml:space="preserve"> 1.9.6 </t>
  </si>
  <si>
    <t xml:space="preserve"> 1.9.7 </t>
  </si>
  <si>
    <t xml:space="preserve"> 87256 </t>
  </si>
  <si>
    <t xml:space="preserve"> 94319 </t>
  </si>
  <si>
    <t>COMPACTACAO MECANICA, SEM CONTROLE DO GC (C/COMPACTADOR PLACA 400 KG)  [ADAPTADO 74005/001]</t>
  </si>
  <si>
    <t>REVESTIMENTO CERÂMICO PARA PISO COM PLACAS TIPO ESMALTADA DE DIMENSÕES 60X60 CM APLICADA EM AMBIENTES DE ÁREA ENTRE 5 M2 E 10 M2. AF_02/2023_PE</t>
  </si>
  <si>
    <t>PISO EM CONCRETO 20MPA PREPARO MECANICO, ESPESSURA 7 CM, COM ARMACAO EM  TELA SOLDADA E ESPAÇADORES[ADAPTADO 72183]</t>
  </si>
  <si>
    <t>PISO INDUSTRIAL ALTA RESISTENCIA, ESPESSURA 12MM, INCLUSO JUNTAS DE  DILATACAO PLASTICAS E POLIMENTO MECANIZADO [ADAPTADO 72137]</t>
  </si>
  <si>
    <t>PISO TÁTIL DIRECIONAL E/OU ALERTA, DE CONCRETO, NA COR NATURAL, P/DEFICIENTES  VISUAIS, DIMENSÕES 25X25CM, APLICADO COM ARGAMASSA INDUSTRIALIZADA AC-II,  REJUNTADO, EXCLUSIVE REGULARIZAÇÃO DE BASE (ADAPTADO DE 09418/ORSE)</t>
  </si>
  <si>
    <t>ATERRO MANUAL DE VALAS COM SOLO ARGILO-ARENOSO. AF_08/2023</t>
  </si>
  <si>
    <t xml:space="preserve"> 1.10 </t>
  </si>
  <si>
    <t xml:space="preserve"> 1.10.1 </t>
  </si>
  <si>
    <t xml:space="preserve"> 1.10.2 </t>
  </si>
  <si>
    <t xml:space="preserve"> 1.10.3 </t>
  </si>
  <si>
    <t xml:space="preserve"> 1.10.4 </t>
  </si>
  <si>
    <t xml:space="preserve"> 1.10.5 </t>
  </si>
  <si>
    <t xml:space="preserve"> 1.10.6 </t>
  </si>
  <si>
    <t xml:space="preserve"> 1.10.7 </t>
  </si>
  <si>
    <t xml:space="preserve"> 1.10.8 </t>
  </si>
  <si>
    <t xml:space="preserve"> 1.10.9 </t>
  </si>
  <si>
    <t xml:space="preserve"> 88485 </t>
  </si>
  <si>
    <t xml:space="preserve"> 88495 </t>
  </si>
  <si>
    <t xml:space="preserve"> 88489 </t>
  </si>
  <si>
    <t xml:space="preserve"> 16 </t>
  </si>
  <si>
    <t xml:space="preserve"> 88496 </t>
  </si>
  <si>
    <t xml:space="preserve"> 88488 </t>
  </si>
  <si>
    <t xml:space="preserve"> 102494 </t>
  </si>
  <si>
    <t>EMASSAMENTO COM MASSA LÁTEX, APLICAÇÃO EM PAREDE, UMA DEMÃO, LIXAMENTO MANUAL. AF_04/2023</t>
  </si>
  <si>
    <t>APLICAÇÃO DE FUNDO SELADOR LÁTEX PVA EM TETO, UMA  DEMÃO. AF_06/2014 [ADAPTADO 88482]</t>
  </si>
  <si>
    <t>EMASSAMENTO COM MASSA LÁTEX, APLICAÇÃO EM TETO, DUAS DEMÃOS, LIXAMENTO MANUAL. AF_04/2023</t>
  </si>
  <si>
    <t>PINTURA LÁTEX ACRÍLICA PREMIUM, APLICAÇÃO MANUAL EM TETO, DUAS DEMÃOS. AF_04/2023</t>
  </si>
  <si>
    <t>PINTURA DE PISO COM TINTA EPÓXI, APLICAÇÃO MANUAL, 2 DEMÃOS, INCLUSO PRIMER EPÓXI. AF_05/2021</t>
  </si>
  <si>
    <t>FUNDOPREPARADORPRIMERABASEDEEPOXI, PARAESTRUTURAMETALICA, UMA DEMAO, ESPESSURA DE 25 MICRA (ADAPTADO DE SINAPI 73865/1)</t>
  </si>
  <si>
    <t>PINTURAESMALTEFOSCO, DUASDEMAOS, SOBRESUPERFICIEMETALICA, INCLUSO UMADEMAODEFUNDOANTICORROSIVO.UTILIZACAODEREVOLVER(AR-COMPRIMIDO) (ADAPTADO DE SINAPI 74145/1)</t>
  </si>
  <si>
    <t xml:space="preserve"> 1.11 </t>
  </si>
  <si>
    <t>INSTALAÇÃO ELÉTRICA (REFERENTE À TODA QUADRA)</t>
  </si>
  <si>
    <t xml:space="preserve"> 1.11.1 </t>
  </si>
  <si>
    <t xml:space="preserve"> 1.11.2 </t>
  </si>
  <si>
    <t xml:space="preserve"> 1.11.3 </t>
  </si>
  <si>
    <t xml:space="preserve"> 1.11.4 </t>
  </si>
  <si>
    <t xml:space="preserve"> 1.11.5 </t>
  </si>
  <si>
    <t xml:space="preserve"> 00002392 </t>
  </si>
  <si>
    <t xml:space="preserve"> 93656 </t>
  </si>
  <si>
    <t xml:space="preserve"> 93653 </t>
  </si>
  <si>
    <t xml:space="preserve"> 93654 </t>
  </si>
  <si>
    <t xml:space="preserve"> 101875 </t>
  </si>
  <si>
    <t>DISJUNTOR TIPO NEMA, TRIPOLAR 10 ATE 50A, TENSAO MAXIMA DE 415 V</t>
  </si>
  <si>
    <t>DISJUNTOR MONOPOLAR TIPO DIN, CORRENTE NOMINAL DE 25A - FORNECIMENTO E INSTALAÇÃO. AF_10/2020</t>
  </si>
  <si>
    <t>QUADRO DE DISTRIBUIÇÃO DE ENERGIA EM CHAPA DE AÇO GALVANIZADO, DE EMBUTIR, COM BARRAMENTO TRIFÁSICO, PARA 12 DISJUNTORES DIN 100A - FORNECIMENTO E INSTALAÇÃO. AF_10/2020</t>
  </si>
  <si>
    <t xml:space="preserve"> 1.12 </t>
  </si>
  <si>
    <t>ELETRODUTOS E ACESSORIOS</t>
  </si>
  <si>
    <t xml:space="preserve"> 1.12.1 </t>
  </si>
  <si>
    <t xml:space="preserve"> 1.12.2 </t>
  </si>
  <si>
    <t xml:space="preserve"> 1.12.3 </t>
  </si>
  <si>
    <t xml:space="preserve"> 1.12.4 </t>
  </si>
  <si>
    <t xml:space="preserve"> 1.12.5 </t>
  </si>
  <si>
    <t xml:space="preserve"> 1.12.6 </t>
  </si>
  <si>
    <t xml:space="preserve"> 1.12.7 </t>
  </si>
  <si>
    <t xml:space="preserve"> 90447 </t>
  </si>
  <si>
    <t xml:space="preserve"> 91847 </t>
  </si>
  <si>
    <t xml:space="preserve"> 91856 </t>
  </si>
  <si>
    <t xml:space="preserve"> 91937 </t>
  </si>
  <si>
    <t xml:space="preserve"> 91939 </t>
  </si>
  <si>
    <t xml:space="preserve"> 91940 </t>
  </si>
  <si>
    <t xml:space="preserve"> 91941 </t>
  </si>
  <si>
    <t>RASGO LINEAR MANUAL EM ALVENARIA, PARA ELETRODUTOS, DIÂMETROS MENORES OU IGUAIS A 40 MM. AF_09/2023</t>
  </si>
  <si>
    <t>ELETRODUTO FLEXÍVEL CORRUGADO REFORÇADO, PVC, DN 32 MM (1"), PARA CIRCUITOS TERMINAIS, INSTALADO EM LAJE - FORNECIMENTO E INSTALAÇÃO. AF_03/2023</t>
  </si>
  <si>
    <t>ELETRODUTO FLEXÍVEL CORRUGADO, PVC, DN 32 MM (1"), PARA CIRCUITOS TERMINAIS, INSTALADO EM PAREDE - FORNECIMENTO E INSTALAÇÃO. AF_03/2023</t>
  </si>
  <si>
    <t>CAIXA OCTOGONAL 3" X 3", PVC, INSTALADA EM LAJE - FORNECIMENTO E INSTALAÇÃO. AF_03/2023</t>
  </si>
  <si>
    <t>CAIXA RETANGULAR 4" X 2" ALTA (2,00 M DO PISO), PVC, INSTALADA EM PAREDE - FORNECIMENTO E INSTALAÇÃO. AF_03/2023</t>
  </si>
  <si>
    <t>CAIXA RETANGULAR 4" X 2" BAIXA (0,30 M DO PISO), PVC, INSTALADA EM PAREDE - FORNECIMENTO E INSTALAÇÃO. AF_03/2023</t>
  </si>
  <si>
    <t xml:space="preserve"> 1.13 </t>
  </si>
  <si>
    <t>CABOS E FIOS</t>
  </si>
  <si>
    <t xml:space="preserve"> 1.13.1 </t>
  </si>
  <si>
    <t xml:space="preserve"> 1.13.2 </t>
  </si>
  <si>
    <t xml:space="preserve"> 91924 </t>
  </si>
  <si>
    <t xml:space="preserve"> 91926 </t>
  </si>
  <si>
    <t xml:space="preserve"> 1.14 </t>
  </si>
  <si>
    <t>ILUMINAÇÃO E TOMADAS</t>
  </si>
  <si>
    <t xml:space="preserve"> 1.14.1 </t>
  </si>
  <si>
    <t xml:space="preserve"> 1.14.2 </t>
  </si>
  <si>
    <t xml:space="preserve"> 1.14.3 </t>
  </si>
  <si>
    <t xml:space="preserve"> 1.14.4 </t>
  </si>
  <si>
    <t xml:space="preserve"> 1.14.5 </t>
  </si>
  <si>
    <t xml:space="preserve"> 91992 </t>
  </si>
  <si>
    <t xml:space="preserve"> 92000 </t>
  </si>
  <si>
    <t xml:space="preserve"> 91966 </t>
  </si>
  <si>
    <t xml:space="preserve"> 103782 </t>
  </si>
  <si>
    <t xml:space="preserve"> 00039391 </t>
  </si>
  <si>
    <t>TOMADA ALTA DE EMBUTIR (1 MÓDULO), 2P+T 10 A, INCLUINDO SUPORTE E PLACA - FORNECIMENTO E INSTALAÇÃO. AF_03/2023</t>
  </si>
  <si>
    <t>TOMADA BAIXA DE EMBUTIR (1 MÓDULO), 2P+T 10 A, INCLUINDO SUPORTE E PLACA - FORNECIMENTO E INSTALAÇÃO. AF_03/2023</t>
  </si>
  <si>
    <t>INTERRUPTOR SIMPLES (3 MÓDULOS), 10A/250V, SEM SUPORTE E SEM PLACA - FORNECIMENTO E INSTALAÇÃO. AF_03/2023</t>
  </si>
  <si>
    <t>LUMINARIA LED REFLETOR RETANGULAR BIVOLT, LUZ BRANCA, 50 W</t>
  </si>
  <si>
    <t xml:space="preserve"> 1.15 </t>
  </si>
  <si>
    <t>EQUIPAMENTOS</t>
  </si>
  <si>
    <t xml:space="preserve"> 1.15.1 </t>
  </si>
  <si>
    <t xml:space="preserve"> 1.15.2 </t>
  </si>
  <si>
    <t xml:space="preserve"> 1.15.3 </t>
  </si>
  <si>
    <t xml:space="preserve"> 00025398 </t>
  </si>
  <si>
    <t xml:space="preserve"> -3 </t>
  </si>
  <si>
    <t xml:space="preserve"> 00025399 </t>
  </si>
  <si>
    <t>CONJUNTO PARA FUTSAL COM PAR DE TRAVES OFICIAIS DE 3,00 X 2,00 M EM TUBO DE ACO GALVANIZADO 3" COM REQUADROS EM TUBO DE 1", PINTURA EM PRIMER COM TINTA ESMALTE SINTETICO E REDES DE POLIETILENO FIO 4 MM</t>
  </si>
  <si>
    <t>ESTRUTURAMETÁLICAMÓVELPARATABELAEMAÇOCOMAROPARABASQUETE, PADRÃOOFICIAL, EMTUBOGALVANIZADOD=5"- INSTALADA (ADAPTADODEORSE 2419)")</t>
  </si>
  <si>
    <t>CONJUNTO PARA QUADRA DE VOLEI COM POSTES EM TUBO DE ACO GALVANIZADO 3", H = *255* CM, PINTURA EM TINTA ESMALTE SINTETICO, REDE DE NYLON COM 2 MM, MALHA 10 X 10 CM E ANTENAS OFICIAIS EM FIBRA DE VIDRO</t>
  </si>
  <si>
    <t>UND</t>
  </si>
  <si>
    <t xml:space="preserve"> 1.16 </t>
  </si>
  <si>
    <t>DRENAGEM PLUVIAL</t>
  </si>
  <si>
    <t xml:space="preserve"> 1.16.1 </t>
  </si>
  <si>
    <t xml:space="preserve"> 1.16.2 </t>
  </si>
  <si>
    <t xml:space="preserve"> 1.16.3 </t>
  </si>
  <si>
    <t xml:space="preserve"> 1.16.4 </t>
  </si>
  <si>
    <t xml:space="preserve"> 1.16.5 </t>
  </si>
  <si>
    <t xml:space="preserve"> 89529 </t>
  </si>
  <si>
    <t xml:space="preserve"> 89531 </t>
  </si>
  <si>
    <t xml:space="preserve"> 89578 </t>
  </si>
  <si>
    <t>JOELHO 90 GRAUS, PVC, SERIE R, ÁGUA PLUVIAL, DN 100 MM, JUNTA ELÁSTICA, FORNECIDO E INSTALADO EM RAMAL DE ENCAMINHAMENTO. AF_06/2022</t>
  </si>
  <si>
    <t>JOELHO 45 GRAUS, PVC, SERIE R, ÁGUA PLUVIAL, DN 100 MM, JUNTA ELÁSTICA, FORNECIDO E INSTALADO EM RAMAL DE ENCAMINHAMENTO. AF_06/2022</t>
  </si>
  <si>
    <t>TUBO PVC, SÉRIE R, ÁGUA PLUVIAL, DN 100 MM, FORNECIDO E INSTALADO EM CONDUTORES VERTICAIS DE ÁGUAS PLUVIAIS. AF_06/2022</t>
  </si>
  <si>
    <t>CAIXA DE INSPEÇÃO 80X80X80CM EM ALVENARIA - EXECUÇÃO [ADAPTADO 72289]</t>
  </si>
  <si>
    <t xml:space="preserve"> 1.17 </t>
  </si>
  <si>
    <t>PREVENÇÃO E COMBATE A INCÊNDIO</t>
  </si>
  <si>
    <t xml:space="preserve"> 1.17.1 </t>
  </si>
  <si>
    <t xml:space="preserve"> 1.17.2 </t>
  </si>
  <si>
    <t xml:space="preserve"> 1.17.3 </t>
  </si>
  <si>
    <t xml:space="preserve"> 1.17.4 </t>
  </si>
  <si>
    <t xml:space="preserve"> -18 </t>
  </si>
  <si>
    <t xml:space="preserve"> -19 </t>
  </si>
  <si>
    <t xml:space="preserve"> -20 </t>
  </si>
  <si>
    <t xml:space="preserve"> 97599 </t>
  </si>
  <si>
    <t>EXTINTOR DE PQS 4KG - FORNECIMENTO E INSTALACAO [ADAPTADO 72553]</t>
  </si>
  <si>
    <t>EXTINTOR INCENDIO AGUA-PRESSURIZADA 10L INCL SUPORTE PAREDE CARGA  COMPLETA FORNECIMENTO E COLOCACAOO [ADAPTADO 73775/002]</t>
  </si>
  <si>
    <t>PLACA DE SINALIZACAO DE SEGURANCA CONTRA INCENDIO, FOTOLUMINESCENTE,  QUADRADA, *20 X 20* CM, EM PVC *2* MM ANTI-CHAMAS (SIMBOLOS, CORES E  PICTOGRAMAS CONFORME NBR 13434) [ADAPTADO ORSE 12137]</t>
  </si>
  <si>
    <t>LUMINÁRIA DE EMERGÊNCIA, COM 30 LÂMPADAS LED DE 2 W, SEM REATOR - FORNECIMENTO E INSTALAÇÃO. AF_09/2024</t>
  </si>
  <si>
    <t xml:space="preserve"> 1.18 </t>
  </si>
  <si>
    <t>ARQUIBANCADA</t>
  </si>
  <si>
    <t xml:space="preserve"> 1.18.1 </t>
  </si>
  <si>
    <t xml:space="preserve"> 1.18.2 </t>
  </si>
  <si>
    <t xml:space="preserve"> 1.18.3 </t>
  </si>
  <si>
    <t xml:space="preserve"> 1.18.4 </t>
  </si>
  <si>
    <t xml:space="preserve"> 1.18.5 </t>
  </si>
  <si>
    <t xml:space="preserve"> 1.18.6 </t>
  </si>
  <si>
    <t xml:space="preserve"> 1.18.7 </t>
  </si>
  <si>
    <t xml:space="preserve"> 1.18.8 </t>
  </si>
  <si>
    <t xml:space="preserve"> 1.18.9 </t>
  </si>
  <si>
    <t xml:space="preserve"> 1.18.10 </t>
  </si>
  <si>
    <t xml:space="preserve"> 1.18.11 </t>
  </si>
  <si>
    <t xml:space="preserve"> 1.18.12 </t>
  </si>
  <si>
    <t xml:space="preserve"> 1.18.13 </t>
  </si>
  <si>
    <t xml:space="preserve"> 94963 </t>
  </si>
  <si>
    <t>CONCRETO FCK = 15MPA, TRAÇO 1:3,4:3,5 (EM MASSA SECA DE CIMENTO/ AREIA MÉDIA/ BRITA 1) - PREPARO MECÂNICO COM BETONEIRA 400 L. AF_05/2021</t>
  </si>
  <si>
    <t xml:space="preserve"> 1.19 </t>
  </si>
  <si>
    <t>SERVIÇOS FINAIS</t>
  </si>
  <si>
    <t xml:space="preserve"> 1.19.1 </t>
  </si>
  <si>
    <t xml:space="preserve"> 1.19.2 </t>
  </si>
  <si>
    <t xml:space="preserve"> 1.19.3 </t>
  </si>
  <si>
    <t xml:space="preserve"> -6 </t>
  </si>
  <si>
    <t xml:space="preserve"> 102179 </t>
  </si>
  <si>
    <t xml:space="preserve"> 102362 </t>
  </si>
  <si>
    <t>LIMPEZA FINAL DA OBRA (ADAPTADO DE SINAPI 9537)</t>
  </si>
  <si>
    <t>INSTALAÇÃO DE VIDRO TEMPERADO, E = 6 MM, ENCAIXADO EM PERFIL U. AF_01/2021_PS</t>
  </si>
  <si>
    <t>ALAMBRADO PARA QUADRA POLIESPORTIVA, ESTRUTURADO POR TUBOS DE ACO GALVANIZADO, (MONTANTES COM DIAMETRO 2", TRAVESSAS E ESCORAS COM DIÂMETRO 1 ¼"), COM TELA DE ARAME GALVANIZADO, FIO 14 BWG E MALHA QUADRADA 5X5CM (EXCETO MURETA). AF_03/2021</t>
  </si>
  <si>
    <t xml:space="preserve"> 2 </t>
  </si>
  <si>
    <t>BANHEIROS E VESTIÁRIOS</t>
  </si>
  <si>
    <t xml:space="preserve"> 2.1 </t>
  </si>
  <si>
    <t xml:space="preserve"> 2.1.1 </t>
  </si>
  <si>
    <t xml:space="preserve"> 2.1.2 </t>
  </si>
  <si>
    <t xml:space="preserve"> 2.1.3 </t>
  </si>
  <si>
    <t xml:space="preserve"> 93358 </t>
  </si>
  <si>
    <t xml:space="preserve"> 2.2 </t>
  </si>
  <si>
    <t>INFRA-ESTRUTURA: FUNDAÇÕES</t>
  </si>
  <si>
    <t xml:space="preserve"> 2.2.1 </t>
  </si>
  <si>
    <t xml:space="preserve"> 2.2.2 </t>
  </si>
  <si>
    <t xml:space="preserve"> 2.2.3 </t>
  </si>
  <si>
    <t xml:space="preserve"> 2.2.4 </t>
  </si>
  <si>
    <t xml:space="preserve"> 2.2.5 </t>
  </si>
  <si>
    <t xml:space="preserve"> 2.2.6 </t>
  </si>
  <si>
    <t xml:space="preserve"> 2.2.7 </t>
  </si>
  <si>
    <t xml:space="preserve"> 2.2.8 </t>
  </si>
  <si>
    <t xml:space="preserve"> 2.2.9 </t>
  </si>
  <si>
    <t xml:space="preserve"> 2.2.10 </t>
  </si>
  <si>
    <t xml:space="preserve"> 2.2.11 </t>
  </si>
  <si>
    <t xml:space="preserve"> 2.2.12 </t>
  </si>
  <si>
    <t xml:space="preserve"> 95241 </t>
  </si>
  <si>
    <t xml:space="preserve"> 96534 </t>
  </si>
  <si>
    <t xml:space="preserve"> 96555 </t>
  </si>
  <si>
    <t xml:space="preserve"> 98555 </t>
  </si>
  <si>
    <t>LASTRO DE CONCRETO MAGRO, APLICADO EM PISOS, LAJES SOBRE SOLO OU RADIERS, ESPESSURA DE 5 CM. AF_01/2024</t>
  </si>
  <si>
    <t>FABRICAÇÃO, MONTAGEM E DESMONTAGEM DE FÔRMA PARA BLOCO DE COROAMENTO, EM MADEIRA SERRADA, E=25 MM, 4 UTILIZAÇÕES. AF_01/2024</t>
  </si>
  <si>
    <t>CONCRETAGEM DE BLOCO DE COROAMENTO OU VIGA BALDRAME, FCK 30 MPA, COM USO DE JERICA - LANÇAMENTO, ADENSAMENTO E ACABAMENTO. AF_01/2024</t>
  </si>
  <si>
    <t>IMPERMEABILIZAÇÃO DE SUPERFÍCIE COM ARGAMASSA POLIMÉRICA / MEMBRANA ACRÍLICA, 3 DEMÃOS. AF_09/2023</t>
  </si>
  <si>
    <t xml:space="preserve"> 2.3 </t>
  </si>
  <si>
    <t>ESTRUTURA</t>
  </si>
  <si>
    <t xml:space="preserve"> 2.3.1 </t>
  </si>
  <si>
    <t xml:space="preserve"> 2.3.2 </t>
  </si>
  <si>
    <t xml:space="preserve"> 2.3.3 </t>
  </si>
  <si>
    <t xml:space="preserve"> 2.3.4 </t>
  </si>
  <si>
    <t xml:space="preserve"> 2.3.5 </t>
  </si>
  <si>
    <t xml:space="preserve"> 2.3.6 </t>
  </si>
  <si>
    <t xml:space="preserve"> 2.3.7 </t>
  </si>
  <si>
    <t xml:space="preserve"> 2.3.8 </t>
  </si>
  <si>
    <t xml:space="preserve"> 2.3.9 </t>
  </si>
  <si>
    <t xml:space="preserve"> 92768 </t>
  </si>
  <si>
    <t xml:space="preserve"> 101963 </t>
  </si>
  <si>
    <t xml:space="preserve"> 103681 </t>
  </si>
  <si>
    <t xml:space="preserve"> 105031 </t>
  </si>
  <si>
    <t xml:space="preserve"> 105036 </t>
  </si>
  <si>
    <t xml:space="preserve"> 87905 </t>
  </si>
  <si>
    <t xml:space="preserve"> 87548 </t>
  </si>
  <si>
    <t xml:space="preserve"> 104613 </t>
  </si>
  <si>
    <t xml:space="preserve"> 95305 </t>
  </si>
  <si>
    <t xml:space="preserve"> 88411 </t>
  </si>
  <si>
    <t xml:space="preserve"> 88484 </t>
  </si>
  <si>
    <t xml:space="preserve"> 98546 </t>
  </si>
  <si>
    <t>ARMAÇÃO DE LAJE DE ESTRUTURA CONVENCIONAL DE CONCRETO ARMADO UTILIZANDO AÇO CA-60 DE 5,0 MM - MONTAGEM. AF_06/2022</t>
  </si>
  <si>
    <t>LAJE PRÉ-MOLDADA UNIDIRECIONAL, BIAPOIADA, PARA PISO, ENCHIMENTO EM CERÂMICA, VIGOTA CONVENCIONAL, ALTURA TOTAL DA LAJE (ENCHIMENTO+CAPA) = (8+4). AF_11/2020</t>
  </si>
  <si>
    <t>CONCRETAGEM DE VIGAS E LAJES, FCK=25 MPA, PARA LAJES MACIÇAS OU NERVURADAS COM GRUA DE CAÇAMBA DE 500 L EM EDIFICAÇÃO DE MULTIPAVIMENTOS ATÉ 16 ANDARES - LANÇAMENTO, ADENSAMENTO E ACABAMENTO. AF_02/2022</t>
  </si>
  <si>
    <t xml:space="preserve"> 2.4 </t>
  </si>
  <si>
    <t>PAREDES E PAINÉIS</t>
  </si>
  <si>
    <t xml:space="preserve"> 2.4.1 </t>
  </si>
  <si>
    <t xml:space="preserve"> 2.4.2 </t>
  </si>
  <si>
    <t xml:space="preserve"> 2.4.3 </t>
  </si>
  <si>
    <t>CONTRAVERGA MOLDADA IN LOCO COM UTILIZAÇÃO DE BLOCOS CANALETA, ESPESSURA DE *15* CM. AF_03/2024</t>
  </si>
  <si>
    <t>VERGA PRÉ-FABRICADA COM ATÉ 1,5 M DE VÃO, ESPESSURA DE *15* CM. AF_03/2024</t>
  </si>
  <si>
    <t xml:space="preserve"> 2.5 </t>
  </si>
  <si>
    <t>REVESTIMENTOS</t>
  </si>
  <si>
    <t xml:space="preserve"> 2.5.1 </t>
  </si>
  <si>
    <t xml:space="preserve"> 2.5.2 </t>
  </si>
  <si>
    <t xml:space="preserve"> 2.5.3 </t>
  </si>
  <si>
    <t xml:space="preserve"> 2.5.4 </t>
  </si>
  <si>
    <t xml:space="preserve"> 2.5.5 </t>
  </si>
  <si>
    <t xml:space="preserve"> 2.5.6 </t>
  </si>
  <si>
    <t xml:space="preserve"> 2.5.7 </t>
  </si>
  <si>
    <t xml:space="preserve"> 2.5.8 </t>
  </si>
  <si>
    <t xml:space="preserve"> 2.5.9 </t>
  </si>
  <si>
    <t xml:space="preserve"> 2.5.10 </t>
  </si>
  <si>
    <t xml:space="preserve"> 2.5.11 </t>
  </si>
  <si>
    <t>CHAPISCO APLICADO EM ALVENARIA (COM PRESENÇA DE VÃOS) E ESTRUTURAS DE CONCRETO DE FACHADA, COM COLHER DE PEDREIRO. ARGAMASSA TRAÇO 1:3 COM PREPARO EM BETONEIRA 400L. AF_10/2022</t>
  </si>
  <si>
    <t>MASSA ÚNICA, EM ARGAMASSA TRAÇO 1:2:8, PREPARO MANUAL, APLICADA MANUALMENTE EM PAREDES INTERNAS DE AMBIENTES COM ÁREA ENTRE 5M² E 10M², E = 10MM, COM TALISCAS. AF_03/2024</t>
  </si>
  <si>
    <t>REVESTIMENTO CERÂMICO PARA PAREDES INTERNAS COM PLACAS TIPO ESMALTADA DE DIMENSÕES 20X20 CM APLICADAS EM DIAGONAL, NA ALTURA INTEIRA DAS PAREDES. AF_02/2023_PE</t>
  </si>
  <si>
    <t>TEXTURA ACRÍLICA, APLICAÇÃO MANUAL EM PAREDE, UMA DEMÃO. AF_04/2023</t>
  </si>
  <si>
    <t>APLICAÇÃO MANUAL DE FUNDO SELADOR ACRÍLICO EM PANOS COM PRESENÇA DE VÃOS DE EDIFÍCIOS DE MÚLTIPLOS PAVIMENTOS. AF_03/2024</t>
  </si>
  <si>
    <t>FUNDO SELADOR ACRÍLICO, APLICAÇÃO MANUAL EM TETO, UMA DEMÃO. AF_04/2023</t>
  </si>
  <si>
    <t>IMPERMEABILIZAÇÃO DE SUPERFÍCIE COM MANTA ASFÁLTICA, UMA CAMADA, INCLUSIVE APLICAÇÃO DE PRIMER ASFÁLTICO, E=4MM. AF_09/2023</t>
  </si>
  <si>
    <t xml:space="preserve"> 2.6 </t>
  </si>
  <si>
    <t>PISO</t>
  </si>
  <si>
    <t xml:space="preserve"> 2.6.1 </t>
  </si>
  <si>
    <t xml:space="preserve"> 2.6.2 </t>
  </si>
  <si>
    <t xml:space="preserve"> 87769 </t>
  </si>
  <si>
    <t xml:space="preserve"> 87247 </t>
  </si>
  <si>
    <t>CONTRAPISO EM ARGAMASSA PRONTA, PREPARO MANUAL, APLICADO EM ÁREAS MOLHADAS SOBRE IMPERMEABILIZAÇÃO, ACABAMENTO NÃO REFORÇADO, ESPESSURA 4CM. AF_07/2021</t>
  </si>
  <si>
    <t>REVESTIMENTO CERÂMICO PARA PISO COM PLACAS TIPO ESMALTADA DE DIMENSÕES 35X35 CM APLICADA EM AMBIENTES DE ÁREA ENTRE 5 M2 E 10 M2. AF_02/2023_PE</t>
  </si>
  <si>
    <t xml:space="preserve"> 2.7 </t>
  </si>
  <si>
    <t xml:space="preserve"> 2.7.1 </t>
  </si>
  <si>
    <t xml:space="preserve"> 2.7.2 </t>
  </si>
  <si>
    <t xml:space="preserve"> 2.7.3 </t>
  </si>
  <si>
    <t xml:space="preserve"> 2.7.4 </t>
  </si>
  <si>
    <t xml:space="preserve"> 100689 </t>
  </si>
  <si>
    <t xml:space="preserve"> 100686 </t>
  </si>
  <si>
    <t xml:space="preserve"> 94570 </t>
  </si>
  <si>
    <t xml:space="preserve"> 91331 </t>
  </si>
  <si>
    <t>KIT DE PORTA DE MADEIRA FRISADA, SEMI-OCA (LEVE OU MÉDIA), PADRÃO MÉDIO, 80X210CM, ESPESSURA DE 3,5CM, ITENS INCLUSOS: DOBRADIÇAS, MONTAGEM E INSTALAÇÃO DE BATENTE, FECHADURA COM EXECUÇÃO DO FURO - FORNECIMENTO E INSTALAÇÃO. AF_12/2019</t>
  </si>
  <si>
    <t>KIT DE PORTA DE MADEIRA PARA VERNIZ, SEMI-OCA (LEVE OU MÉDIA), PADRÃO POPULAR, 90X210CM, ESPESSURA DE 3CM, ITENS INCLUSOS: DOBRADIÇAS, MONTAGEM E INSTALAÇÃO DE BATENTE, FECHADURA COM EXECUÇÃO DO FURO - FORNECIMENTO E INSTALAÇÃO. AF_12/2019</t>
  </si>
  <si>
    <t>JANELA DE ALUMÍNIO DE CORRER COM 2 FOLHAS PARA VIDROS (VIDROS INCLUSOS), BATENTE/ REQUADRO 6 A 14 CM, ACABAMENTO COM ACETATO OU BRILHANTE, FIXAÇÃO COM PARAFUSO, SEM GUARNIÇÃO/ ALIZAR, DIMENSÕES 100X120 CM, VEDAÇÃO COM SILICONE, EXCLUSIVE CONTRAMARCO - FORNECIMENTO E INSTALAÇÃO. AF_11/2024</t>
  </si>
  <si>
    <t>KIT DE PORTA DE MADEIRA FRISADA, SEMI-OCA (LEVE OU MÉDIA), PADRÃO POPULAR, 70X210CM, ESPESSURA DE 3CM, ITENS INCLUSOS: DOBRADIÇAS, MONTAGEM E INSTALAÇÃO DO BATENTE, SEM FECHADURA - FORNECIMENTO E INSTALAÇÃO. AF_12/2019</t>
  </si>
  <si>
    <t xml:space="preserve"> 2.8 </t>
  </si>
  <si>
    <t>COBERTA</t>
  </si>
  <si>
    <t xml:space="preserve"> 2.8.1 </t>
  </si>
  <si>
    <t xml:space="preserve"> 2.8.2 </t>
  </si>
  <si>
    <t xml:space="preserve"> 2.8.3 </t>
  </si>
  <si>
    <t xml:space="preserve"> 2.8.4 </t>
  </si>
  <si>
    <t xml:space="preserve"> -24 </t>
  </si>
  <si>
    <t xml:space="preserve"> 94210 </t>
  </si>
  <si>
    <t xml:space="preserve"> 100435 </t>
  </si>
  <si>
    <t xml:space="preserve"> 94228 </t>
  </si>
  <si>
    <t>FABRICAÇÃO E INSTALAÇÃO DE ESTRUTURA PONTALETADA DE MADEIRA NÃO  APARELHADA PARA TELHADOS COM ATÉ 2 ÁGUAS E PARA TELHA ONDULADA DE  FIBROCIMENTO, METÁLICA, PLÁSTICA OU TERMOACÚSTICA, INCLUSO TRANSPORTE</t>
  </si>
  <si>
    <t>TELHAMENTO COM TELHA ONDULADA DE FIBROCIMENTO E = 6 MM, COM RECOBRIMENTO LATERAL DE 1 1/4 DE ONDA PARA TELHADO COM INCLINAÇÃO MÁXIMA DE 10°, COM ATÉ 2 ÁGUAS, INCLUSO IÇAMENTO. AF_07/2019</t>
  </si>
  <si>
    <t>RUFO EM FIBROCIMENTO PARA TELHA ONDULADA E = 6 MM, ABA DE 26 CM, INCLUSO TRANSPORTE VERTICAL, EXCETO CONTRARRUFO. AF_07/2019</t>
  </si>
  <si>
    <t>CALHA EM CHAPA DE AÇO GALVANIZADO NÚMERO 24, DESENVOLVIMENTO DE 50 CM, INCLUSO TRANSPORTE VERTICAL. AF_07/2019</t>
  </si>
  <si>
    <t xml:space="preserve"> 2.9 </t>
  </si>
  <si>
    <t>LOUÇAS E METAIS</t>
  </si>
  <si>
    <t xml:space="preserve"> 2.9.1 </t>
  </si>
  <si>
    <t xml:space="preserve"> 2.9.2 </t>
  </si>
  <si>
    <t xml:space="preserve"> 2.9.3 </t>
  </si>
  <si>
    <t xml:space="preserve"> 2.9.4 </t>
  </si>
  <si>
    <t xml:space="preserve"> 2.9.5 </t>
  </si>
  <si>
    <t xml:space="preserve"> 2.9.6 </t>
  </si>
  <si>
    <t xml:space="preserve"> 2.9.7 </t>
  </si>
  <si>
    <t xml:space="preserve"> 2.9.8 </t>
  </si>
  <si>
    <t xml:space="preserve"> 95472 </t>
  </si>
  <si>
    <t xml:space="preserve"> 95470 </t>
  </si>
  <si>
    <t xml:space="preserve"> 100864 </t>
  </si>
  <si>
    <t xml:space="preserve"> 86943 </t>
  </si>
  <si>
    <t xml:space="preserve"> 86938 </t>
  </si>
  <si>
    <t xml:space="preserve"> -23 </t>
  </si>
  <si>
    <t xml:space="preserve"> 86906 </t>
  </si>
  <si>
    <t xml:space="preserve"> 100860 </t>
  </si>
  <si>
    <t>VASO SANITARIO SIFONADO CONVENCIONAL PARA PCD SEM FURO FRONTAL COM LOUÇA BRANCA SEM ASSENTO, INCLUSO CONJUNTO DE LIGAÇÃO PARA BACIA SANITÁRIA AJUSTÁVEL - FORNECIMENTO E INSTALAÇÃO. AF_01/2020</t>
  </si>
  <si>
    <t>VASO SANITARIO SIFONADO CONVENCIONAL COM LOUÇA BRANCA, INCLUSO CONJUNTO DE LIGAÇÃO PARA BACIA SANITÁRIA AJUSTÁVEL - FORNECIMENTO E INSTALAÇÃO. AF_01/2020</t>
  </si>
  <si>
    <t>BARRA DE APOIO EM "L", EM ACO INOX POLIDO 80 X 80 CM, FIXADA NA PAREDE - FORNECIMENTO E INSTALACAO. AF_01/2020</t>
  </si>
  <si>
    <t>LAVATÓRIO LOUÇA BRANCA SUSPENSO, 29,5 X 39CM OU EQUIVALENTE, PADRÃO POPULAR, INCLUSO SIFÃO FLEXÍVEL EM PVC, VÁLVULA E ENGATE FLEXÍVEL 30CM EM PLÁSTICO E TORNEIRA CROMADA DE MESA, PADRÃO POPULAR - FORNECIMENTO E INSTALAÇÃO. AF_01/2020</t>
  </si>
  <si>
    <t>CUBA DE EMBUTIR OVAL EM LOUÇA BRANCA, 35 X 50CM OU EQUIVALENTE, INCLUSO VÁLVULA E SIFÃO TIPO GARRAFA EM METAL CROMADO - FORNECIMENTO E INSTALAÇÃO. AF_01/2020</t>
  </si>
  <si>
    <t>BANCADA DE GRANITO VERDE UBATUBA - FORNECIMENTO E INSTALAÇÃO.  [ADAPTADO  SINAPI 86889]</t>
  </si>
  <si>
    <t>CHUVEIRO ELÉTRICO COMUM CORPO PLÁSTICO, TIPO DUCHA - FORNECIMENTO E INSTALAÇÃO. AF_01/2020</t>
  </si>
  <si>
    <t xml:space="preserve"> 2.10 </t>
  </si>
  <si>
    <t>INSTALAÇÕES HIDRÁULICAS</t>
  </si>
  <si>
    <t xml:space="preserve"> 2.10.1 </t>
  </si>
  <si>
    <t xml:space="preserve"> 2.10.2 </t>
  </si>
  <si>
    <t xml:space="preserve"> 2.10.3 </t>
  </si>
  <si>
    <t xml:space="preserve"> 2.10.4 </t>
  </si>
  <si>
    <t xml:space="preserve"> 2.10.5 </t>
  </si>
  <si>
    <t xml:space="preserve"> 89985 </t>
  </si>
  <si>
    <t xml:space="preserve"> 89986 </t>
  </si>
  <si>
    <t xml:space="preserve"> 94497 </t>
  </si>
  <si>
    <t xml:space="preserve"> 89356 </t>
  </si>
  <si>
    <t xml:space="preserve"> 102605 </t>
  </si>
  <si>
    <t>REGISTRO DE PRESSÃO BRUTO, LATÃO, ROSCÁVEL, 3/4", COM ACABAMENTO E CANOPLA CROMADOS - FORNECIMENTO E INSTALAÇÃO. AF_08/2021</t>
  </si>
  <si>
    <t>REGISTRO DE GAVETA BRUTO, LATÃO, ROSCÁVEL, 1/2", COM ACABAMENTO E CANOPLA CROMADOS - FORNECIMENTO E INSTALAÇÃO. AF_08/2021</t>
  </si>
  <si>
    <t>REGISTRO DE GAVETA BRUTO, LATÃO, ROSCÁVEL, 1 1/2" - FORNECIMENTO E INSTALAÇÃO. AF_08/2021</t>
  </si>
  <si>
    <t>TUBO, PVC, SOLDÁVEL, DE 25MM, INSTALADO EM RAMAL OU SUB-RAMAL DE ÁGUA - FORNECIMENTO E INSTALAÇÃO. AF_06/2022</t>
  </si>
  <si>
    <t>CAIXA D´ÁGUA EM POLIETILENO, 500 LITROS - FORNECIMENTO E INSTALAÇÃO. AF_06/2021</t>
  </si>
  <si>
    <t xml:space="preserve"> 2.11</t>
  </si>
  <si>
    <t xml:space="preserve"> 2.11.1 </t>
  </si>
  <si>
    <t xml:space="preserve"> 2.11.2 </t>
  </si>
  <si>
    <t xml:space="preserve"> 2.11.3 </t>
  </si>
  <si>
    <t xml:space="preserve"> 2.11.4 </t>
  </si>
  <si>
    <t xml:space="preserve"> 2.11.5 </t>
  </si>
  <si>
    <t xml:space="preserve"> 2.11.6 </t>
  </si>
  <si>
    <t xml:space="preserve"> 2.11.7 </t>
  </si>
  <si>
    <t xml:space="preserve"> 99250 </t>
  </si>
  <si>
    <t xml:space="preserve"> 89707 </t>
  </si>
  <si>
    <t xml:space="preserve"> 89709 </t>
  </si>
  <si>
    <t xml:space="preserve"> 89711 </t>
  </si>
  <si>
    <t xml:space="preserve"> 89712 </t>
  </si>
  <si>
    <t xml:space="preserve"> 89714 </t>
  </si>
  <si>
    <t xml:space="preserve"> 00039319 </t>
  </si>
  <si>
    <t>CAIXA ENTERRADA HIDRÁULICA RETANGULAR EM ALVENARIA COM TIJOLOS CERÂMICOS MACIÇOS, DIMENSÕES INTERNAS: 0,3X0,3X0,3 M PARA REDE DE DRENAGEM. AF_12/2020</t>
  </si>
  <si>
    <t>CAIXA SIFONADA, PVC, DN 100 X 100 X 50 MM, JUNTA ELÁSTICA, FORNECIDA E INSTALADA EM RAMAL DE DESCARGA OU EM RAMAL DE ESGOTO SANITÁRIO. AF_08/2022</t>
  </si>
  <si>
    <t>RALO SIFONADO, PVC, DN 100 X 40 MM, JUNTA SOLDÁVEL, FORNECIDO E INSTALADO EM RAMAL DE DESCARGA OU EM RAMAL DE ESGOTO SANITÁRIO. AF_08/2022</t>
  </si>
  <si>
    <t>TERMINAL DE VENTILACAO, 50 MM, SERIE NORMAL, ESGOTO PREDIAL</t>
  </si>
  <si>
    <t xml:space="preserve"> 2.12</t>
  </si>
  <si>
    <t>INSTALAÇÕES ELÉTRICAS</t>
  </si>
  <si>
    <t xml:space="preserve"> 2.12.1 </t>
  </si>
  <si>
    <t xml:space="preserve"> 2.12.2 </t>
  </si>
  <si>
    <t xml:space="preserve"> 2.12.3 </t>
  </si>
  <si>
    <t xml:space="preserve"> 2.12.4 </t>
  </si>
  <si>
    <t xml:space="preserve"> 2.12.5 </t>
  </si>
  <si>
    <t xml:space="preserve"> 2.12.6 </t>
  </si>
  <si>
    <t xml:space="preserve"> 2.12.7 </t>
  </si>
  <si>
    <t xml:space="preserve"> 2.12.8 </t>
  </si>
  <si>
    <t xml:space="preserve"> 2.12.9 </t>
  </si>
  <si>
    <t xml:space="preserve"> 2.12.10 </t>
  </si>
  <si>
    <t xml:space="preserve"> 2.12.11 </t>
  </si>
  <si>
    <t xml:space="preserve"> 91925 </t>
  </si>
  <si>
    <t xml:space="preserve"> 91927 </t>
  </si>
  <si>
    <t xml:space="preserve"> 00039811 </t>
  </si>
  <si>
    <t xml:space="preserve"> 91953 </t>
  </si>
  <si>
    <t xml:space="preserve"> 97597 </t>
  </si>
  <si>
    <t xml:space="preserve"> 91845 </t>
  </si>
  <si>
    <t xml:space="preserve"> 91864 </t>
  </si>
  <si>
    <t xml:space="preserve"> 100902 </t>
  </si>
  <si>
    <t xml:space="preserve"> 100903 </t>
  </si>
  <si>
    <t xml:space="preserve"> 101878 </t>
  </si>
  <si>
    <t>CABO DE COBRE FLEXÍVEL ISOLADO, 1,5 MM², ANTI-CHAMA 0,6/1,0 KV, PARA CIRCUITOS TERMINAIS - FORNECIMENTO E INSTALAÇÃO. AF_03/2023</t>
  </si>
  <si>
    <t>CABO DE COBRE FLEXÍVEL ISOLADO, 2,5 MM², ANTI-CHAMA 0,6/1,0 KV, PARA CIRCUITOS TERMINAIS - FORNECIMENTO E INSTALAÇÃO. AF_03/2023</t>
  </si>
  <si>
    <t>CAIXA DE PASSAGEM ELETRICA DE PAREDE, DE EMBUTIR, EM PVC, COM TAMPA APARAFUSADA, DIMENSOES 150 X 150 X *75* MM</t>
  </si>
  <si>
    <t>INTERRUPTOR SIMPLES (1 MÓDULO), 10A/250V, INCLUINDO SUPORTE E PLACA - FORNECIMENTO E INSTALAÇÃO. AF_03/2023</t>
  </si>
  <si>
    <t>SENSOR DE PRESENÇA COM FOTOCÉLULA, FIXAÇÃO EM TETO - FORNECIMENTO E INSTALAÇÃO. AF_09/2024</t>
  </si>
  <si>
    <t>ELETRODUTO FLEXÍVEL CORRUGADO REFORÇADO, PVC, DN 25 MM (3/4"), PARA CIRCUITOS TERMINAIS, INSTALADO EM LAJE - FORNECIMENTO E INSTALAÇÃO. AF_03/2023</t>
  </si>
  <si>
    <t>ELETRODUTO RÍGIDO ROSCÁVEL, PVC, DN 32 MM (1"), PARA CIRCUITOS TERMINAIS, INSTALADO EM FORRO - FORNECIMENTO E INSTALAÇÃO. AF_03/2023</t>
  </si>
  <si>
    <t>LÂMPADA TUBULAR LED DE 9/10 W, COM SOQUETE, BASE G13 - FORNECIMENTO E INSTALAÇÃO. AF_09/2024_PS</t>
  </si>
  <si>
    <t>LÂMPADA TUBULAR LED DE 18/20 W, COM SOQUETE, BASE G13 - FORNECIMENTO E INSTALAÇÃO. AF_09/2024_PS</t>
  </si>
  <si>
    <t>QUADRO DE DISTRIBUIÇÃO DE ENERGIA EM CHAPA DE AÇO GALVANIZADO, DE SOBREPOR, COM BARRAMENTO TRIFÁSICO, PARA 18 DISJUNTORES DIN 100A - FORNECIMENTO E INSTALAÇÃO. AF_10/2020</t>
  </si>
  <si>
    <t>BDI  26,53 %</t>
  </si>
  <si>
    <t>Eng. Civil - Fernando Matias Mamede</t>
  </si>
  <si>
    <r>
      <t xml:space="preserve">____________________________________________
José Antônio Monteiro de Sousa
</t>
    </r>
    <r>
      <rPr>
        <b/>
        <sz val="11"/>
        <color theme="1"/>
        <rFont val="Calibri"/>
        <family val="2"/>
        <scheme val="minor"/>
      </rPr>
      <t>Eng. Civil - Crea/PB  161993907-0</t>
    </r>
    <r>
      <rPr>
        <sz val="11"/>
        <color theme="1"/>
        <rFont val="Calibri"/>
        <family val="2"/>
        <scheme val="minor"/>
      </rPr>
      <t xml:space="preserve">
Execução</t>
    </r>
  </si>
  <si>
    <r>
      <t xml:space="preserve">______________________________________
Fernando Matias Mamede
</t>
    </r>
    <r>
      <rPr>
        <b/>
        <sz val="11"/>
        <color theme="1"/>
        <rFont val="Calibri"/>
        <family val="2"/>
        <scheme val="minor"/>
      </rPr>
      <t>Eng. Civil - Crea/PB  161687486-4</t>
    </r>
    <r>
      <rPr>
        <sz val="11"/>
        <color theme="1"/>
        <rFont val="Calibri"/>
        <family val="2"/>
        <scheme val="minor"/>
      </rPr>
      <t xml:space="preserve">
Fiscalização</t>
    </r>
  </si>
  <si>
    <r>
      <t xml:space="preserve">DATA DO CONTRATO:
</t>
    </r>
    <r>
      <rPr>
        <sz val="10"/>
        <color theme="1"/>
        <rFont val="Arial"/>
        <family val="2"/>
      </rPr>
      <t xml:space="preserve"> 17/04/2026
</t>
    </r>
    <r>
      <rPr>
        <b/>
        <sz val="10"/>
        <color theme="1"/>
        <rFont val="Arial"/>
        <family val="2"/>
      </rPr>
      <t>VALOR DO CONTRATO</t>
    </r>
    <r>
      <rPr>
        <sz val="10"/>
        <color theme="1"/>
        <rFont val="Arial"/>
        <family val="2"/>
      </rPr>
      <t xml:space="preserve"> 
</t>
    </r>
    <r>
      <rPr>
        <b/>
        <i/>
        <sz val="10"/>
        <color theme="1"/>
        <rFont val="Arial"/>
        <family val="2"/>
      </rPr>
      <t>R$  798.771,82</t>
    </r>
  </si>
  <si>
    <t>CONSTRUÇÃO DE QUADRA POLIESPORTIVA COM VESTIÁRIOS E BANHEIROS, NO MUNICÍPIO DE COREMAS/PB</t>
  </si>
  <si>
    <t>ITEM</t>
  </si>
  <si>
    <t>SERVIÇO</t>
  </si>
  <si>
    <t>VEZ</t>
  </si>
  <si>
    <t>DADOS</t>
  </si>
  <si>
    <t>RESULTADO</t>
  </si>
  <si>
    <t>UNID</t>
  </si>
  <si>
    <t>X1</t>
  </si>
  <si>
    <t>X2</t>
  </si>
  <si>
    <t>Y1</t>
  </si>
  <si>
    <t>Y2</t>
  </si>
  <si>
    <t>Z1</t>
  </si>
  <si>
    <t>Z2</t>
  </si>
  <si>
    <t>PARCIAL</t>
  </si>
  <si>
    <t>TOTAL</t>
  </si>
  <si>
    <t>GERAL</t>
  </si>
  <si>
    <t>1.0</t>
  </si>
  <si>
    <t>A placa terá 2,0m de largura por 4,0m de comprimento, conforme modelo de placas de obras da Secretaria.</t>
  </si>
  <si>
    <t>1.1.1.1</t>
  </si>
  <si>
    <t>PLACA</t>
  </si>
  <si>
    <t>locação geral</t>
  </si>
  <si>
    <t>1.1.2.1</t>
  </si>
  <si>
    <t>LOCAÇÃO</t>
  </si>
  <si>
    <t>(24+37)*2</t>
  </si>
  <si>
    <t>M3</t>
  </si>
  <si>
    <t>1.2.1.1</t>
  </si>
  <si>
    <t>S11=S12</t>
  </si>
  <si>
    <t>1.2.1.2</t>
  </si>
  <si>
    <t xml:space="preserve">S21=S22
</t>
  </si>
  <si>
    <t>1.2.1.3</t>
  </si>
  <si>
    <t>S14</t>
  </si>
  <si>
    <t>1.2.1.4</t>
  </si>
  <si>
    <t>S19</t>
  </si>
  <si>
    <t>1.2.1.5</t>
  </si>
  <si>
    <t>S18</t>
  </si>
  <si>
    <t>1.2.1.6</t>
  </si>
  <si>
    <t xml:space="preserve">S16=S17
</t>
  </si>
  <si>
    <t>1.2.1.7</t>
  </si>
  <si>
    <t>S15</t>
  </si>
  <si>
    <t>1.2.1.8</t>
  </si>
  <si>
    <t xml:space="preserve">S1=S2=S6=S13=S20
</t>
  </si>
  <si>
    <t>1.2.1.9</t>
  </si>
  <si>
    <t xml:space="preserve">S3=S4=S5
</t>
  </si>
  <si>
    <t>1.2.1.10</t>
  </si>
  <si>
    <t xml:space="preserve">S7=S8=S9=S10
</t>
  </si>
  <si>
    <t>1.2.1.11</t>
  </si>
  <si>
    <t xml:space="preserve">baldrames </t>
  </si>
  <si>
    <t>1.2.2.1</t>
  </si>
  <si>
    <t>Volume de escavação-volume de concreto</t>
  </si>
  <si>
    <t>1.3.1.1</t>
  </si>
  <si>
    <t>1.3.1.1.1</t>
  </si>
  <si>
    <t>1.3.1.1.2</t>
  </si>
  <si>
    <t>1.3.1.1.3</t>
  </si>
  <si>
    <t>1.3.1.1.4</t>
  </si>
  <si>
    <t>1.3.1.1.5</t>
  </si>
  <si>
    <t>1.3.1.1.6</t>
  </si>
  <si>
    <t>1.3.1.1.7</t>
  </si>
  <si>
    <t>1.3.1.1.8</t>
  </si>
  <si>
    <t>1.3.1.1.9</t>
  </si>
  <si>
    <t>1.3.1.1.10</t>
  </si>
  <si>
    <t>1.3.1.1.11</t>
  </si>
  <si>
    <t>1.3.1.2</t>
  </si>
  <si>
    <t>ALVENARIA EM TIJOLO CERAMICO FURADO 9X19X19CM, 1 VEZ (ESPESSURA 19 CM), ASSENTADO EM ARGAMASSA TRACO 1:4 (CIMENTO E AREIA MEDIA NAO PENEIRADA), PREPARO MANUAL, JUNTA1 CM [ADAPTADO SINAPI 73935/002]</t>
  </si>
  <si>
    <t>1.3.1.2.1</t>
  </si>
  <si>
    <t>ALVENARIA</t>
  </si>
  <si>
    <t>1.3.1.3</t>
  </si>
  <si>
    <t>1.3.1.3.1</t>
  </si>
  <si>
    <t>1.3.1.3.2</t>
  </si>
  <si>
    <t>1.3.1.3.3</t>
  </si>
  <si>
    <t>1.3.1.3.4</t>
  </si>
  <si>
    <t>1.3.1.3.5</t>
  </si>
  <si>
    <t>1.3.1.3.6</t>
  </si>
  <si>
    <t>1.3.1.3.7</t>
  </si>
  <si>
    <t>1.3.1.3.8</t>
  </si>
  <si>
    <t>1.3.1.3.9</t>
  </si>
  <si>
    <t>1.3.1.3.10</t>
  </si>
  <si>
    <t>1.3.1.3.11</t>
  </si>
  <si>
    <t>1.3.1.4</t>
  </si>
  <si>
    <t>1.3.1.4.1</t>
  </si>
  <si>
    <t>sapatas</t>
  </si>
  <si>
    <t>Área de forma das sapatas da edificação (Conforme quadro resumo do projetos estrutural)</t>
  </si>
  <si>
    <t>1.3.1.5</t>
  </si>
  <si>
    <t>1.3.1.5.1</t>
  </si>
  <si>
    <t>Vigas baldrames</t>
  </si>
  <si>
    <t>Conforme quadro resumo do projetos estrutural</t>
  </si>
  <si>
    <t>1.3.1.6</t>
  </si>
  <si>
    <t>1.3.1.6.1</t>
  </si>
  <si>
    <t>Sapatas</t>
  </si>
  <si>
    <t>1.3.1.7</t>
  </si>
  <si>
    <t>1.3.1.7.1</t>
  </si>
  <si>
    <t>1.3.1.7.2</t>
  </si>
  <si>
    <t>1.3.1.8</t>
  </si>
  <si>
    <t>1.3.1.8.1</t>
  </si>
  <si>
    <t>1.3.1.8.2</t>
  </si>
  <si>
    <t>1.3.1.9</t>
  </si>
  <si>
    <t>1.3.1.9.1</t>
  </si>
  <si>
    <t>1.3.1.9.2</t>
  </si>
  <si>
    <t>1.3.1.10</t>
  </si>
  <si>
    <t>1.3.1.10.1</t>
  </si>
  <si>
    <t>1.3.1.10.2</t>
  </si>
  <si>
    <t>Viga baldrame</t>
  </si>
  <si>
    <t>1.3.1.11</t>
  </si>
  <si>
    <t>1.3.1.11.1</t>
  </si>
  <si>
    <t>1.3.1.11.2</t>
  </si>
  <si>
    <t>1.3.1.12</t>
  </si>
  <si>
    <t>1.3.1.12.1</t>
  </si>
  <si>
    <t>LANÇAMENTO</t>
  </si>
  <si>
    <t>1.3.1.13</t>
  </si>
  <si>
    <t>IMPERMEABILIZACAO DE ESTRUTURAS ENTERRADAS, COM TINTA ASFALTICA, DUAS DEMAOS.  [ADAPTADO SINAPI 74106/001]</t>
  </si>
  <si>
    <t>1.3.1.13.1</t>
  </si>
  <si>
    <t>IMPERMEABILIZACAO</t>
  </si>
  <si>
    <t>1.3.1.14</t>
  </si>
  <si>
    <t>1.3.1.14.1</t>
  </si>
  <si>
    <t>CONCRETO ARMADO PARA PILARES DA EDIFICAÇÃO</t>
  </si>
  <si>
    <t>1.4.1.1</t>
  </si>
  <si>
    <t>1.4.1.1.1</t>
  </si>
  <si>
    <t xml:space="preserve">pilares baldrames </t>
  </si>
  <si>
    <t>1.4.1.1.2</t>
  </si>
  <si>
    <t xml:space="preserve">pilares terreo </t>
  </si>
  <si>
    <t>1.4.1.1.3</t>
  </si>
  <si>
    <t>pilares terreo 02</t>
  </si>
  <si>
    <t>1.4.1.1.4</t>
  </si>
  <si>
    <t>pilares terreo 03</t>
  </si>
  <si>
    <t>1.4.1.2</t>
  </si>
  <si>
    <t>1.4.1.2.1</t>
  </si>
  <si>
    <t>1.4.1.2.2</t>
  </si>
  <si>
    <t>1.4.1.2.3</t>
  </si>
  <si>
    <t>1.4.1.2.4</t>
  </si>
  <si>
    <t>1.4.1.3</t>
  </si>
  <si>
    <t>1.4.1.3.1</t>
  </si>
  <si>
    <t>1.4.1.3.2</t>
  </si>
  <si>
    <t>1.4.1.3.3</t>
  </si>
  <si>
    <t>1.4.1.4</t>
  </si>
  <si>
    <t>1.4.1.4.1</t>
  </si>
  <si>
    <t>1.4.1.4.2</t>
  </si>
  <si>
    <t>1.4.1.5</t>
  </si>
  <si>
    <t>1.4.1.5.1</t>
  </si>
  <si>
    <t>1.4.1.5.2</t>
  </si>
  <si>
    <t>1.4.1.5.3</t>
  </si>
  <si>
    <t>1.4.1.6</t>
  </si>
  <si>
    <t>1.4.1.6.1</t>
  </si>
  <si>
    <t>1.4.1.6.2</t>
  </si>
  <si>
    <t>1.4.1.6.3</t>
  </si>
  <si>
    <t>1.4.1.6.4</t>
  </si>
  <si>
    <t>1.4.1.7</t>
  </si>
  <si>
    <t>1.4.1.7.1</t>
  </si>
  <si>
    <t>Lançamento = Volume de concreto</t>
  </si>
  <si>
    <t>1.4.2.1</t>
  </si>
  <si>
    <t>1.4.2.1.1</t>
  </si>
  <si>
    <t xml:space="preserve">Vigas terreo </t>
  </si>
  <si>
    <t>1.4.2.2</t>
  </si>
  <si>
    <t>1.4.2.2.1</t>
  </si>
  <si>
    <t>1.4.2.3</t>
  </si>
  <si>
    <t>1.4.2.3.1</t>
  </si>
  <si>
    <t>1.4.2.4</t>
  </si>
  <si>
    <t>1.4.2.4.1</t>
  </si>
  <si>
    <t>1.4.2.5</t>
  </si>
  <si>
    <t>1.4.2.5.1</t>
  </si>
  <si>
    <t>1.4.2.6</t>
  </si>
  <si>
    <t>1.4.2.6.1</t>
  </si>
  <si>
    <t xml:space="preserve">Vigas </t>
  </si>
  <si>
    <t>1.4.2.7</t>
  </si>
  <si>
    <t>1.4.2.7.1</t>
  </si>
  <si>
    <t>1.4.3</t>
  </si>
  <si>
    <t>1.4.3.1</t>
  </si>
  <si>
    <t>1.4.3.1.1</t>
  </si>
  <si>
    <t xml:space="preserve">laje bilheteria </t>
  </si>
  <si>
    <t>1.4.3.2</t>
  </si>
  <si>
    <t>1.4.3.2.1</t>
  </si>
  <si>
    <t>Lajes</t>
  </si>
  <si>
    <t>1.4.3.3</t>
  </si>
  <si>
    <t>1.4.3.3.1</t>
  </si>
  <si>
    <t>1.4.3.4</t>
  </si>
  <si>
    <t>1.4.3.4.1</t>
  </si>
  <si>
    <t>1.4.3.5</t>
  </si>
  <si>
    <t>1.4.3.5.1</t>
  </si>
  <si>
    <t>1.4.3.6</t>
  </si>
  <si>
    <t>1.4.3.6.1</t>
  </si>
  <si>
    <t>1.5.1.1</t>
  </si>
  <si>
    <t>ALVENARIA MURO</t>
  </si>
  <si>
    <t>1.5.1.2</t>
  </si>
  <si>
    <t>ALVENARIA BILHETERIA</t>
  </si>
  <si>
    <t>1.5.1.3</t>
  </si>
  <si>
    <t>Porta P01</t>
  </si>
  <si>
    <t>1.5.1.4</t>
  </si>
  <si>
    <t>Porta P02</t>
  </si>
  <si>
    <t>COBOGO DE CONCRETO (ELEMENTO VAZADO), 7X50X50CM, ASSENTADO COM ARGAMASSA TRACO 1:3 (CIMENTO E AREIA) [ADAPTADO SINAPI 73937/003]</t>
  </si>
  <si>
    <t>PAREDES FRONTAIS</t>
  </si>
  <si>
    <t>Do projeto arquitetonico</t>
  </si>
  <si>
    <t>PAREDES LATERAIS</t>
  </si>
  <si>
    <t>1.5.3</t>
  </si>
  <si>
    <t>VERGA</t>
  </si>
  <si>
    <t>1.5.4</t>
  </si>
  <si>
    <t>P01</t>
  </si>
  <si>
    <t>P02</t>
  </si>
  <si>
    <t>P03</t>
  </si>
  <si>
    <t>1.5.5</t>
  </si>
  <si>
    <t>CONTRAVERGA</t>
  </si>
  <si>
    <t>1.8.1.1</t>
  </si>
  <si>
    <t xml:space="preserve">Interno </t>
  </si>
  <si>
    <t>1.8.1.2</t>
  </si>
  <si>
    <t>Externo</t>
  </si>
  <si>
    <t>1.8.1.3</t>
  </si>
  <si>
    <t>Bilheteria</t>
  </si>
  <si>
    <t>1.8.1.4</t>
  </si>
  <si>
    <t>1.8.1.5</t>
  </si>
  <si>
    <t>1.8.1.6</t>
  </si>
  <si>
    <t>1.8.2.1</t>
  </si>
  <si>
    <t>MASSA</t>
  </si>
  <si>
    <t>Idem item 1.8.1</t>
  </si>
  <si>
    <t>2.0</t>
  </si>
  <si>
    <t>2.1</t>
  </si>
  <si>
    <t>2.1.1</t>
  </si>
  <si>
    <t>2.1.1.1</t>
  </si>
  <si>
    <t xml:space="preserve">BALDRAMES </t>
  </si>
  <si>
    <t>2.1.1.2</t>
  </si>
  <si>
    <t>S45=S46=S47=S48=S53=S54</t>
  </si>
  <si>
    <t>2.1.1.3</t>
  </si>
  <si>
    <t>S49=S50=S51=S53</t>
  </si>
  <si>
    <t>2.1.1.4</t>
  </si>
  <si>
    <t>VB1=VB5</t>
  </si>
  <si>
    <t>2.1.1.5</t>
  </si>
  <si>
    <t>VB2=VB3=VB4</t>
  </si>
  <si>
    <t>2.1.1.6</t>
  </si>
  <si>
    <t>VB6=VB9</t>
  </si>
  <si>
    <t>2.1.1.7</t>
  </si>
  <si>
    <t>VB7=VB10</t>
  </si>
  <si>
    <t>2.1.1.8</t>
  </si>
  <si>
    <t>VB8</t>
  </si>
  <si>
    <t>2.1.2</t>
  </si>
  <si>
    <t>2.12.1.1</t>
  </si>
  <si>
    <t>2.1.3</t>
  </si>
  <si>
    <t>2.3.1.1</t>
  </si>
  <si>
    <t>2.2</t>
  </si>
  <si>
    <t>2.2.1</t>
  </si>
  <si>
    <t>2.2.1.13</t>
  </si>
  <si>
    <t>2.2.2</t>
  </si>
  <si>
    <t>2.2.2.1</t>
  </si>
  <si>
    <t>Bloco dos banheiros</t>
  </si>
  <si>
    <t>2.2.2.2</t>
  </si>
  <si>
    <t>2.2.2.3</t>
  </si>
  <si>
    <t>2.2.2.4</t>
  </si>
  <si>
    <t>2.2.2.5</t>
  </si>
  <si>
    <t>2.2.2.6</t>
  </si>
  <si>
    <t>2.2.2.7</t>
  </si>
  <si>
    <t>2.2.2.8</t>
  </si>
  <si>
    <t>2.2.3</t>
  </si>
  <si>
    <t>2.2.3.1</t>
  </si>
  <si>
    <t>Igual área de fundo de vala</t>
  </si>
  <si>
    <t>idem item 2.2.2</t>
  </si>
  <si>
    <t>2.2.4</t>
  </si>
  <si>
    <t>2.2.4.1</t>
  </si>
  <si>
    <t>2.2.4.2</t>
  </si>
  <si>
    <t>2.2.4.3</t>
  </si>
  <si>
    <t>2.2.5</t>
  </si>
  <si>
    <t>2.2.5.1</t>
  </si>
  <si>
    <t>2.2.5.2</t>
  </si>
  <si>
    <t>2.2.5.3</t>
  </si>
  <si>
    <t>2.2.6</t>
  </si>
  <si>
    <t>2.2.6.1</t>
  </si>
  <si>
    <t>2.2.6.2</t>
  </si>
  <si>
    <t>2.2.7</t>
  </si>
  <si>
    <t>2.2.7.6</t>
  </si>
  <si>
    <t>2.2.7.7</t>
  </si>
  <si>
    <t>2.2.7.8</t>
  </si>
  <si>
    <t>2.2.8</t>
  </si>
  <si>
    <t>2.2.8.1</t>
  </si>
  <si>
    <t>2.2.8.2</t>
  </si>
  <si>
    <t>2.2.8.3</t>
  </si>
  <si>
    <t>2.2.9</t>
  </si>
  <si>
    <t>2.2.9.4</t>
  </si>
  <si>
    <t>2.2.9.5</t>
  </si>
  <si>
    <t>2.2.10</t>
  </si>
  <si>
    <t>2.2.10.1</t>
  </si>
  <si>
    <t>2.2.10.2</t>
  </si>
  <si>
    <t>2.2.10.3</t>
  </si>
  <si>
    <t>2.2.11</t>
  </si>
  <si>
    <t>2.2.11.1</t>
  </si>
  <si>
    <t>2.2.11.2</t>
  </si>
  <si>
    <t>2.2.11.3</t>
  </si>
  <si>
    <t>2.2.11.4</t>
  </si>
  <si>
    <t>2.2.11.5</t>
  </si>
  <si>
    <t>2.2.11.6</t>
  </si>
  <si>
    <t>2.2.12</t>
  </si>
  <si>
    <t>igual volume escavado, menos volume de concreto</t>
  </si>
  <si>
    <t>2.2.12.1</t>
  </si>
  <si>
    <t>Volume escavado</t>
  </si>
  <si>
    <t>idem item 2.2.1</t>
  </si>
  <si>
    <t>2.2.12.2</t>
  </si>
  <si>
    <t>(desconto de concreto magro)</t>
  </si>
  <si>
    <t>idem item 2.2.3 x altura</t>
  </si>
  <si>
    <t>2.2.12.3</t>
  </si>
  <si>
    <t>(desconto de concretagem)</t>
  </si>
  <si>
    <t>idem item 2.2.10</t>
  </si>
  <si>
    <t>2.3</t>
  </si>
  <si>
    <t>2.3.1</t>
  </si>
  <si>
    <t>2.3.1.2</t>
  </si>
  <si>
    <t>Térreo</t>
  </si>
  <si>
    <t>2.3.1.3</t>
  </si>
  <si>
    <t>Fundo de Caixa d'àgua</t>
  </si>
  <si>
    <t>2.3.3</t>
  </si>
  <si>
    <t>2.3.3.1</t>
  </si>
  <si>
    <t>2.3.3.2</t>
  </si>
  <si>
    <t>Térreo - vigas e pilares</t>
  </si>
  <si>
    <t>2.3.3.3</t>
  </si>
  <si>
    <t>Fundo de caixa d'água - vigas e pilares</t>
  </si>
  <si>
    <t>2.3.3.11</t>
  </si>
  <si>
    <t>Platibanda - vigas e pilares</t>
  </si>
  <si>
    <t>2.3.4</t>
  </si>
  <si>
    <t>2.3.4.1</t>
  </si>
  <si>
    <t>2.3.4.2</t>
  </si>
  <si>
    <t>2.3.4.3</t>
  </si>
  <si>
    <t>2.3.4.4</t>
  </si>
  <si>
    <t>2.3.5</t>
  </si>
  <si>
    <t>2.3.5.1</t>
  </si>
  <si>
    <t>2.3.5.2</t>
  </si>
  <si>
    <t>2.3.6</t>
  </si>
  <si>
    <t>2.3.6.1</t>
  </si>
  <si>
    <t>2.3.6.2</t>
  </si>
  <si>
    <t>2.3.6.3</t>
  </si>
  <si>
    <t>2.3.6.4</t>
  </si>
  <si>
    <t>2.3.7</t>
  </si>
  <si>
    <t>2.3.7.1</t>
  </si>
  <si>
    <t>2.3.7.2</t>
  </si>
  <si>
    <t>2.3.7.3</t>
  </si>
  <si>
    <t>2.3.7.4</t>
  </si>
  <si>
    <t>2.3.8</t>
  </si>
  <si>
    <t>2.3.8.1</t>
  </si>
  <si>
    <t>2.3.8.2</t>
  </si>
  <si>
    <t>2.3.9</t>
  </si>
  <si>
    <t>2.3.9.1</t>
  </si>
  <si>
    <t>2.3.9.2</t>
  </si>
  <si>
    <r>
      <t xml:space="preserve">PERÍODO DA MEDIÇÃO:          </t>
    </r>
    <r>
      <rPr>
        <sz val="10"/>
        <rFont val="Arial"/>
        <family val="2"/>
      </rPr>
      <t xml:space="preserve">     22/04/2026  A 12/05/2026
</t>
    </r>
    <r>
      <rPr>
        <b/>
        <sz val="10"/>
        <rFont val="Arial"/>
        <family val="2"/>
      </rPr>
      <t>DATA DA MEDIÇÃO:</t>
    </r>
    <r>
      <rPr>
        <sz val="10"/>
        <rFont val="Arial"/>
        <family val="2"/>
      </rPr>
      <t xml:space="preserve">
12/05/2026    </t>
    </r>
    <r>
      <rPr>
        <b/>
        <sz val="10"/>
        <rFont val="Arial"/>
        <family val="2"/>
      </rPr>
      <t xml:space="preserve">                                                    </t>
    </r>
  </si>
  <si>
    <t>Área de regularização das sapatas: 
P=27,3+27,3+19,75+19,75</t>
  </si>
  <si>
    <t xml:space="preserve"> 1.3.1.2</t>
  </si>
  <si>
    <t xml:space="preserve"> 1.3.1.3</t>
  </si>
  <si>
    <t xml:space="preserve"> 1.3.1.4</t>
  </si>
  <si>
    <t xml:space="preserve"> 1.3.1.5</t>
  </si>
  <si>
    <t xml:space="preserve"> 1.3.1.6</t>
  </si>
  <si>
    <t xml:space="preserve"> 1.3.1.7</t>
  </si>
  <si>
    <t xml:space="preserve"> 1.3.1.8</t>
  </si>
  <si>
    <t xml:space="preserve"> 1.3.1.9</t>
  </si>
  <si>
    <t xml:space="preserve"> 1.3.1.10</t>
  </si>
  <si>
    <t xml:space="preserve"> 1.3.1.11</t>
  </si>
  <si>
    <t xml:space="preserve"> 1.3.1.12</t>
  </si>
  <si>
    <t xml:space="preserve"> 1.3.1.13</t>
  </si>
  <si>
    <t xml:space="preserve"> 1.3.1.14</t>
  </si>
  <si>
    <t>Conforme quadro resumo do 
projetos estrutural</t>
  </si>
  <si>
    <r>
      <t xml:space="preserve">VALOR DESTA MEDIÇÃO: </t>
    </r>
    <r>
      <rPr>
        <b/>
        <sz val="11"/>
        <color rgb="FFFF0000"/>
        <rFont val="Arial Narrow"/>
        <family val="2"/>
      </rPr>
      <t xml:space="preserve">R$ 240.444,78  </t>
    </r>
    <r>
      <rPr>
        <sz val="10"/>
        <color indexed="8"/>
        <rFont val="Arial Narrow"/>
        <family val="2"/>
      </rPr>
      <t xml:space="preserve">  (DUZENTOS E QUARENTA MIL QUATROCENTOS E QUARENTA E QUATRO REAIS E SETENTA E OITO CENTAVOS)</t>
    </r>
  </si>
  <si>
    <t xml:space="preserve"> FINACEIRO</t>
  </si>
  <si>
    <t xml:space="preserve"> PERCENTUAL</t>
  </si>
  <si>
    <t xml:space="preserve">MEMÓRIA DE CÁLCULO DE SERVIÇOS 01 </t>
  </si>
  <si>
    <t>Vez</t>
  </si>
  <si>
    <t xml:space="preserve">MEMÓRIA DE CÁLCULO - 01 </t>
  </si>
  <si>
    <r>
      <t xml:space="preserve">OBRA: </t>
    </r>
    <r>
      <rPr>
        <sz val="10"/>
        <color theme="1"/>
        <rFont val="Arial"/>
        <family val="2"/>
      </rPr>
      <t xml:space="preserve"> CONSTRUÇÃO DE GINÁSIO  POLIESPORTIVO COM BANHEIROS E  VESTIÁRIO, NO MUNICÍPIO DE  COREMAS-PB.</t>
    </r>
  </si>
  <si>
    <r>
      <t xml:space="preserve">LOCAL: </t>
    </r>
    <r>
      <rPr>
        <sz val="10"/>
        <color theme="1"/>
        <rFont val="Arial"/>
        <family val="2"/>
      </rPr>
      <t>RUA. VIRGULINO DA SILVA -  Bairro: NOVA COREMAS</t>
    </r>
  </si>
  <si>
    <r>
      <rPr>
        <b/>
        <sz val="10"/>
        <rFont val="Arial"/>
        <family val="2"/>
      </rPr>
      <t>DESCRIÇÃO</t>
    </r>
  </si>
  <si>
    <r>
      <t xml:space="preserve">EMPRESA: </t>
    </r>
    <r>
      <rPr>
        <sz val="12"/>
        <color theme="1"/>
        <rFont val="Arial"/>
        <family val="2"/>
      </rPr>
      <t>LUCRENATO RAMALHO LEITE JÚNIOR LTDA
CNPJ: 26.916.688/0001-48</t>
    </r>
  </si>
  <si>
    <r>
      <t xml:space="preserve">
__________________________________________________
Fernando Matias Mamede
</t>
    </r>
    <r>
      <rPr>
        <b/>
        <sz val="11"/>
        <color theme="1"/>
        <rFont val="Calibri"/>
        <family val="2"/>
        <scheme val="minor"/>
      </rPr>
      <t>Eng. Civil - Crea/PB  161687486-4</t>
    </r>
    <r>
      <rPr>
        <sz val="11"/>
        <color theme="1"/>
        <rFont val="Calibri"/>
        <family val="2"/>
        <scheme val="minor"/>
      </rPr>
      <t xml:space="preserve">
Fiscalização</t>
    </r>
  </si>
  <si>
    <r>
      <t xml:space="preserve">
_________________________________________________________________
José Antônio Monteiro de Sousa
</t>
    </r>
    <r>
      <rPr>
        <b/>
        <sz val="11"/>
        <color theme="1"/>
        <rFont val="Calibri"/>
        <family val="2"/>
        <scheme val="minor"/>
      </rPr>
      <t>Eng. Civil - Crea/PB  161993907-0</t>
    </r>
    <r>
      <rPr>
        <sz val="11"/>
        <color theme="1"/>
        <rFont val="Calibri"/>
        <family val="2"/>
        <scheme val="minor"/>
      </rPr>
      <t xml:space="preserve">
Execução</t>
    </r>
  </si>
  <si>
    <t xml:space="preserve"> BOLETIM DE MEDIÇÃO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</si>
</sst>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.00000000"/>
    <numFmt numFmtId="165" formatCode="#,##0.0000"/>
    <numFmt numFmtId="166" formatCode="#,##0.00%"/>
    <numFmt numFmtId="167" formatCode="#,##0.00\'\ %\'"/>
    <numFmt numFmtId="168" formatCode="###,###,##0.00"/>
    <numFmt numFmtId="169" formatCode="_(* #,##0.00_);_(* \(#,##0.00\);_(* &quot;-&quot;??_);_(@_)"/>
    <numFmt numFmtId="170" formatCode="#,##0.00_);\-#,##0.00"/>
    <numFmt numFmtId="171" formatCode="_-* #,##0.0000000_-;\-* #,##0.0000000_-;_-* &quot;-&quot;??_-;_-@_-"/>
    <numFmt numFmtId="172" formatCode="0.0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sz val="6"/>
      <color rgb="FF000000"/>
      <name val="SansSerif"/>
      <family val="2"/>
    </font>
    <font>
      <sz val="7"/>
      <color rgb="FF000000"/>
      <name val="SansSerif"/>
      <family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b/>
      <sz val="6"/>
      <name val="Calibri"/>
      <family val="2"/>
    </font>
    <font>
      <sz val="7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 Narrow"/>
      <family val="2"/>
    </font>
    <font>
      <b/>
      <sz val="10.050000000000001"/>
      <color indexed="8"/>
      <name val="Times New Roman"/>
      <family val="1"/>
    </font>
    <font>
      <b/>
      <sz val="10"/>
      <name val="Arial Narrow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10"/>
      <name val="Arial Narrow"/>
      <family val="2"/>
    </font>
    <font>
      <sz val="10"/>
      <color indexed="8"/>
      <name val="MS Sans Serif"/>
      <family val="2"/>
    </font>
    <font>
      <sz val="9"/>
      <color rgb="FF212529"/>
      <name val="Segoe UI"/>
      <family val="2"/>
    </font>
    <font>
      <sz val="8"/>
      <color rgb="FF212529"/>
      <name val="Arial"/>
      <family val="2"/>
    </font>
    <font>
      <sz val="8"/>
      <color rgb="FF444444"/>
      <name val="Arial"/>
      <family val="2"/>
    </font>
    <font>
      <sz val="10"/>
      <color indexed="8"/>
      <name val="Arial Narrow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0"/>
      <color rgb="FF000000"/>
      <name val="Arial"/>
      <family val="2"/>
    </font>
    <font>
      <b/>
      <sz val="9"/>
      <color indexed="8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 Narrow"/>
      <family val="2"/>
    </font>
    <font>
      <b/>
      <i/>
      <sz val="10"/>
      <color theme="1"/>
      <name val="Arial"/>
      <family val="2"/>
    </font>
    <font>
      <b/>
      <sz val="10"/>
      <color theme="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i/>
      <sz val="10"/>
      <name val="Arial Narrow"/>
      <family val="2"/>
    </font>
    <font>
      <b/>
      <i/>
      <sz val="8"/>
      <name val="Arial Narrow"/>
      <family val="2"/>
    </font>
    <font>
      <b/>
      <i/>
      <sz val="10"/>
      <color theme="0"/>
      <name val="Arial Narrow"/>
      <family val="2"/>
    </font>
    <font>
      <b/>
      <i/>
      <sz val="10"/>
      <name val="Arial Narrow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0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double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0">
    <xf numFmtId="0" fontId="0" fillId="0" borderId="0"/>
    <xf numFmtId="43" fontId="23" fillId="0" borderId="0" applyFont="0" applyFill="0" applyBorder="0" applyAlignment="0" applyProtection="0"/>
    <xf numFmtId="0" fontId="24" fillId="97" borderId="1"/>
    <xf numFmtId="169" fontId="26" fillId="97" borderId="1" applyFont="0" applyFill="0" applyBorder="0" applyAlignment="0" applyProtection="0"/>
    <xf numFmtId="0" fontId="24" fillId="97" borderId="1"/>
    <xf numFmtId="9" fontId="36" fillId="97" borderId="1" applyFont="0" applyFill="0" applyBorder="0" applyAlignment="0" applyProtection="0"/>
    <xf numFmtId="9" fontId="1" fillId="0" borderId="0" applyFont="0" applyFill="0" applyBorder="0" applyAlignment="0" applyProtection="0"/>
    <xf numFmtId="0" fontId="24" fillId="97" borderId="1"/>
    <xf numFmtId="0" fontId="1" fillId="97" borderId="1"/>
    <xf numFmtId="169" fontId="24" fillId="97" borderId="1" applyFont="0" applyFill="0" applyBorder="0" applyAlignment="0" applyProtection="0"/>
  </cellStyleXfs>
  <cellXfs count="593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3" fillId="6" borderId="2" xfId="0" applyFont="1" applyFill="1" applyBorder="1" applyAlignment="1">
      <alignment horizontal="center" vertical="center" wrapText="1"/>
    </xf>
    <xf numFmtId="4" fontId="3" fillId="7" borderId="2" xfId="0" applyNumberFormat="1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4" fontId="4" fillId="11" borderId="2" xfId="0" applyNumberFormat="1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left" vertical="center" wrapText="1"/>
    </xf>
    <xf numFmtId="4" fontId="3" fillId="17" borderId="1" xfId="0" applyNumberFormat="1" applyFont="1" applyFill="1" applyBorder="1" applyAlignment="1">
      <alignment horizontal="right" vertical="center" wrapText="1"/>
    </xf>
    <xf numFmtId="0" fontId="4" fillId="18" borderId="1" xfId="0" applyFont="1" applyFill="1" applyBorder="1" applyAlignment="1">
      <alignment horizontal="left" vertical="center" wrapText="1"/>
    </xf>
    <xf numFmtId="4" fontId="4" fillId="20" borderId="1" xfId="0" applyNumberFormat="1" applyFont="1" applyFill="1" applyBorder="1" applyAlignment="1">
      <alignment horizontal="right" vertical="center" wrapText="1"/>
    </xf>
    <xf numFmtId="0" fontId="6" fillId="21" borderId="1" xfId="0" applyFont="1" applyFill="1" applyBorder="1" applyAlignment="1">
      <alignment horizontal="left" vertical="top" wrapText="1"/>
    </xf>
    <xf numFmtId="0" fontId="0" fillId="25" borderId="1" xfId="0" applyFill="1" applyBorder="1" applyAlignment="1" applyProtection="1">
      <alignment wrapText="1"/>
      <protection locked="0"/>
    </xf>
    <xf numFmtId="0" fontId="3" fillId="26" borderId="2" xfId="0" applyFont="1" applyFill="1" applyBorder="1" applyAlignment="1">
      <alignment horizontal="right" vertical="center" wrapText="1"/>
    </xf>
    <xf numFmtId="0" fontId="5" fillId="30" borderId="2" xfId="0" applyFont="1" applyFill="1" applyBorder="1" applyAlignment="1">
      <alignment horizontal="center" vertical="center" wrapText="1"/>
    </xf>
    <xf numFmtId="0" fontId="8" fillId="31" borderId="2" xfId="0" applyFont="1" applyFill="1" applyBorder="1" applyAlignment="1">
      <alignment horizontal="center" vertical="top" wrapText="1"/>
    </xf>
    <xf numFmtId="0" fontId="8" fillId="32" borderId="2" xfId="0" applyFont="1" applyFill="1" applyBorder="1" applyAlignment="1">
      <alignment horizontal="justify" vertical="top" wrapText="1"/>
    </xf>
    <xf numFmtId="164" fontId="8" fillId="33" borderId="2" xfId="0" applyNumberFormat="1" applyFont="1" applyFill="1" applyBorder="1" applyAlignment="1">
      <alignment horizontal="right" vertical="top" wrapText="1"/>
    </xf>
    <xf numFmtId="4" fontId="8" fillId="34" borderId="2" xfId="0" applyNumberFormat="1" applyFont="1" applyFill="1" applyBorder="1" applyAlignment="1">
      <alignment horizontal="right" vertical="top" wrapText="1"/>
    </xf>
    <xf numFmtId="4" fontId="7" fillId="37" borderId="2" xfId="0" applyNumberFormat="1" applyFont="1" applyFill="1" applyBorder="1" applyAlignment="1">
      <alignment horizontal="right" vertical="top" wrapText="1"/>
    </xf>
    <xf numFmtId="165" fontId="8" fillId="38" borderId="2" xfId="0" applyNumberFormat="1" applyFont="1" applyFill="1" applyBorder="1" applyAlignment="1">
      <alignment horizontal="right" vertical="top" wrapText="1"/>
    </xf>
    <xf numFmtId="165" fontId="7" fillId="39" borderId="2" xfId="0" applyNumberFormat="1" applyFont="1" applyFill="1" applyBorder="1" applyAlignment="1">
      <alignment horizontal="right" vertical="top" wrapText="1"/>
    </xf>
    <xf numFmtId="164" fontId="4" fillId="48" borderId="2" xfId="0" applyNumberFormat="1" applyFont="1" applyFill="1" applyBorder="1" applyAlignment="1">
      <alignment horizontal="center" vertical="center" wrapText="1"/>
    </xf>
    <xf numFmtId="165" fontId="4" fillId="50" borderId="2" xfId="0" applyNumberFormat="1" applyFont="1" applyFill="1" applyBorder="1" applyAlignment="1">
      <alignment horizontal="center" vertical="center" wrapText="1"/>
    </xf>
    <xf numFmtId="165" fontId="4" fillId="51" borderId="2" xfId="0" applyNumberFormat="1" applyFont="1" applyFill="1" applyBorder="1" applyAlignment="1">
      <alignment horizontal="right" vertical="center" wrapText="1"/>
    </xf>
    <xf numFmtId="165" fontId="3" fillId="54" borderId="2" xfId="0" applyNumberFormat="1" applyFont="1" applyFill="1" applyBorder="1" applyAlignment="1">
      <alignment horizontal="right" vertical="center" wrapText="1"/>
    </xf>
    <xf numFmtId="164" fontId="4" fillId="60" borderId="2" xfId="0" applyNumberFormat="1" applyFont="1" applyFill="1" applyBorder="1" applyAlignment="1">
      <alignment horizontal="right" vertical="center" wrapText="1"/>
    </xf>
    <xf numFmtId="0" fontId="6" fillId="61" borderId="2" xfId="0" applyFont="1" applyFill="1" applyBorder="1" applyAlignment="1">
      <alignment horizontal="center" vertical="center" wrapText="1"/>
    </xf>
    <xf numFmtId="0" fontId="0" fillId="67" borderId="4" xfId="0" applyFill="1" applyBorder="1" applyAlignment="1" applyProtection="1">
      <alignment wrapText="1"/>
      <protection locked="0"/>
    </xf>
    <xf numFmtId="166" fontId="11" fillId="68" borderId="4" xfId="0" applyNumberFormat="1" applyFont="1" applyFill="1" applyBorder="1" applyAlignment="1">
      <alignment horizontal="right" vertical="center" wrapText="1"/>
    </xf>
    <xf numFmtId="0" fontId="0" fillId="74" borderId="6" xfId="0" applyFill="1" applyBorder="1" applyAlignment="1" applyProtection="1">
      <alignment wrapText="1"/>
      <protection locked="0"/>
    </xf>
    <xf numFmtId="4" fontId="10" fillId="75" borderId="2" xfId="0" applyNumberFormat="1" applyFont="1" applyFill="1" applyBorder="1" applyAlignment="1">
      <alignment horizontal="right" vertical="center" wrapText="1"/>
    </xf>
    <xf numFmtId="0" fontId="0" fillId="78" borderId="3" xfId="0" applyFill="1" applyBorder="1" applyAlignment="1" applyProtection="1">
      <alignment wrapText="1"/>
      <protection locked="0"/>
    </xf>
    <xf numFmtId="0" fontId="0" fillId="79" borderId="7" xfId="0" applyFill="1" applyBorder="1" applyAlignment="1" applyProtection="1">
      <alignment wrapText="1"/>
      <protection locked="0"/>
    </xf>
    <xf numFmtId="4" fontId="10" fillId="81" borderId="4" xfId="0" applyNumberFormat="1" applyFont="1" applyFill="1" applyBorder="1" applyAlignment="1">
      <alignment horizontal="right" vertical="center" wrapText="1"/>
    </xf>
    <xf numFmtId="0" fontId="0" fillId="83" borderId="9" xfId="0" applyFill="1" applyBorder="1" applyAlignment="1" applyProtection="1">
      <alignment wrapText="1"/>
      <protection locked="0"/>
    </xf>
    <xf numFmtId="0" fontId="0" fillId="84" borderId="10" xfId="0" applyFill="1" applyBorder="1" applyAlignment="1" applyProtection="1">
      <alignment wrapText="1"/>
      <protection locked="0"/>
    </xf>
    <xf numFmtId="0" fontId="2" fillId="86" borderId="2" xfId="0" applyFont="1" applyFill="1" applyBorder="1" applyAlignment="1">
      <alignment horizontal="center" vertical="center" wrapText="1"/>
    </xf>
    <xf numFmtId="0" fontId="2" fillId="87" borderId="2" xfId="0" applyFont="1" applyFill="1" applyBorder="1" applyAlignment="1">
      <alignment horizontal="left" vertical="top" wrapText="1"/>
    </xf>
    <xf numFmtId="0" fontId="10" fillId="88" borderId="2" xfId="0" applyFont="1" applyFill="1" applyBorder="1" applyAlignment="1">
      <alignment horizontal="center" vertical="top" wrapText="1"/>
    </xf>
    <xf numFmtId="0" fontId="10" fillId="89" borderId="2" xfId="0" applyFont="1" applyFill="1" applyBorder="1" applyAlignment="1">
      <alignment horizontal="left" vertical="top" wrapText="1"/>
    </xf>
    <xf numFmtId="4" fontId="10" fillId="90" borderId="2" xfId="0" applyNumberFormat="1" applyFont="1" applyFill="1" applyBorder="1" applyAlignment="1">
      <alignment horizontal="right" vertical="top" wrapText="1"/>
    </xf>
    <xf numFmtId="0" fontId="2" fillId="91" borderId="2" xfId="0" applyFont="1" applyFill="1" applyBorder="1" applyAlignment="1">
      <alignment horizontal="right" vertical="center" wrapText="1"/>
    </xf>
    <xf numFmtId="4" fontId="2" fillId="92" borderId="2" xfId="0" applyNumberFormat="1" applyFont="1" applyFill="1" applyBorder="1" applyAlignment="1">
      <alignment horizontal="right" vertical="top" wrapText="1"/>
    </xf>
    <xf numFmtId="0" fontId="2" fillId="93" borderId="2" xfId="0" applyFont="1" applyFill="1" applyBorder="1" applyAlignment="1">
      <alignment horizontal="center" vertical="top" wrapText="1"/>
    </xf>
    <xf numFmtId="0" fontId="3" fillId="96" borderId="2" xfId="0" applyFont="1" applyFill="1" applyBorder="1" applyAlignment="1">
      <alignment horizontal="center" vertical="center" wrapText="1"/>
    </xf>
    <xf numFmtId="168" fontId="10" fillId="97" borderId="2" xfId="0" applyNumberFormat="1" applyFont="1" applyFill="1" applyBorder="1" applyAlignment="1">
      <alignment horizontal="right" vertical="top" wrapText="1"/>
    </xf>
    <xf numFmtId="0" fontId="32" fillId="10" borderId="2" xfId="0" applyFont="1" applyFill="1" applyBorder="1" applyAlignment="1">
      <alignment horizontal="justify" vertical="center" wrapText="1"/>
    </xf>
    <xf numFmtId="4" fontId="32" fillId="11" borderId="2" xfId="0" applyNumberFormat="1" applyFont="1" applyFill="1" applyBorder="1" applyAlignment="1">
      <alignment horizontal="right" vertical="center" wrapText="1"/>
    </xf>
    <xf numFmtId="0" fontId="32" fillId="9" borderId="2" xfId="0" applyFont="1" applyFill="1" applyBorder="1" applyAlignment="1">
      <alignment horizontal="center" vertical="center" wrapText="1"/>
    </xf>
    <xf numFmtId="4" fontId="32" fillId="11" borderId="12" xfId="0" applyNumberFormat="1" applyFont="1" applyFill="1" applyBorder="1" applyAlignment="1">
      <alignment horizontal="right" vertical="center" wrapText="1"/>
    </xf>
    <xf numFmtId="0" fontId="28" fillId="3" borderId="0" xfId="0" applyFont="1" applyFill="1" applyAlignment="1" applyProtection="1">
      <alignment wrapText="1"/>
      <protection locked="0"/>
    </xf>
    <xf numFmtId="0" fontId="28" fillId="3" borderId="1" xfId="0" applyFont="1" applyFill="1" applyBorder="1" applyAlignment="1" applyProtection="1">
      <alignment wrapText="1"/>
      <protection locked="0"/>
    </xf>
    <xf numFmtId="0" fontId="29" fillId="12" borderId="1" xfId="0" applyFont="1" applyFill="1" applyBorder="1" applyAlignment="1">
      <alignment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justify" vertical="center" wrapText="1"/>
    </xf>
    <xf numFmtId="4" fontId="32" fillId="11" borderId="1" xfId="0" applyNumberFormat="1" applyFont="1" applyFill="1" applyBorder="1" applyAlignment="1">
      <alignment horizontal="right" vertical="center" wrapText="1"/>
    </xf>
    <xf numFmtId="0" fontId="32" fillId="9" borderId="1" xfId="0" applyFont="1" applyFill="1" applyBorder="1" applyAlignment="1">
      <alignment horizontal="center" vertical="center" wrapText="1"/>
    </xf>
    <xf numFmtId="43" fontId="29" fillId="12" borderId="1" xfId="1" applyFont="1" applyFill="1" applyBorder="1" applyAlignment="1" applyProtection="1">
      <alignment vertical="center" wrapText="1"/>
    </xf>
    <xf numFmtId="0" fontId="28" fillId="3" borderId="1" xfId="0" applyFont="1" applyFill="1" applyBorder="1" applyAlignment="1" applyProtection="1">
      <alignment horizontal="right" wrapText="1"/>
      <protection locked="0"/>
    </xf>
    <xf numFmtId="4" fontId="32" fillId="11" borderId="23" xfId="0" applyNumberFormat="1" applyFont="1" applyFill="1" applyBorder="1" applyAlignment="1">
      <alignment horizontal="right" vertical="center" wrapText="1"/>
    </xf>
    <xf numFmtId="4" fontId="32" fillId="11" borderId="21" xfId="0" applyNumberFormat="1" applyFont="1" applyFill="1" applyBorder="1" applyAlignment="1">
      <alignment horizontal="right" vertical="center" wrapText="1"/>
    </xf>
    <xf numFmtId="4" fontId="32" fillId="11" borderId="22" xfId="0" applyNumberFormat="1" applyFont="1" applyFill="1" applyBorder="1" applyAlignment="1">
      <alignment horizontal="right" vertical="center" wrapText="1"/>
    </xf>
    <xf numFmtId="10" fontId="32" fillId="0" borderId="8" xfId="6" applyNumberFormat="1" applyFont="1" applyFill="1" applyBorder="1" applyAlignment="1" applyProtection="1">
      <alignment horizontal="right" vertical="center" wrapText="1"/>
    </xf>
    <xf numFmtId="10" fontId="32" fillId="0" borderId="2" xfId="6" applyNumberFormat="1" applyFont="1" applyFill="1" applyBorder="1" applyAlignment="1" applyProtection="1">
      <alignment horizontal="right" vertical="center" wrapText="1"/>
    </xf>
    <xf numFmtId="10" fontId="32" fillId="0" borderId="12" xfId="6" applyNumberFormat="1" applyFont="1" applyFill="1" applyBorder="1" applyAlignment="1" applyProtection="1">
      <alignment horizontal="right" vertical="center" wrapText="1"/>
    </xf>
    <xf numFmtId="4" fontId="32" fillId="0" borderId="8" xfId="0" applyNumberFormat="1" applyFont="1" applyBorder="1" applyAlignment="1">
      <alignment horizontal="right" vertical="center" wrapText="1"/>
    </xf>
    <xf numFmtId="4" fontId="32" fillId="0" borderId="2" xfId="0" applyNumberFormat="1" applyFont="1" applyBorder="1" applyAlignment="1">
      <alignment horizontal="right" vertical="center" wrapText="1"/>
    </xf>
    <xf numFmtId="10" fontId="32" fillId="0" borderId="30" xfId="6" applyNumberFormat="1" applyFont="1" applyFill="1" applyBorder="1" applyAlignment="1" applyProtection="1">
      <alignment horizontal="right" vertical="center" wrapText="1"/>
    </xf>
    <xf numFmtId="0" fontId="37" fillId="0" borderId="0" xfId="0" applyFont="1"/>
    <xf numFmtId="4" fontId="32" fillId="11" borderId="31" xfId="0" applyNumberFormat="1" applyFont="1" applyFill="1" applyBorder="1" applyAlignment="1">
      <alignment horizontal="right" vertical="center" wrapText="1"/>
    </xf>
    <xf numFmtId="0" fontId="32" fillId="97" borderId="2" xfId="0" applyFont="1" applyFill="1" applyBorder="1" applyAlignment="1">
      <alignment horizontal="center" vertical="center" wrapText="1"/>
    </xf>
    <xf numFmtId="0" fontId="38" fillId="0" borderId="31" xfId="0" applyFont="1" applyBorder="1"/>
    <xf numFmtId="0" fontId="38" fillId="0" borderId="31" xfId="0" applyFont="1" applyBorder="1" applyAlignment="1">
      <alignment wrapText="1"/>
    </xf>
    <xf numFmtId="0" fontId="39" fillId="0" borderId="31" xfId="0" applyFont="1" applyBorder="1"/>
    <xf numFmtId="0" fontId="39" fillId="0" borderId="31" xfId="0" applyFont="1" applyBorder="1" applyAlignment="1">
      <alignment horizontal="right"/>
    </xf>
    <xf numFmtId="0" fontId="38" fillId="0" borderId="31" xfId="0" applyFont="1" applyBorder="1" applyAlignment="1">
      <alignment horizontal="right"/>
    </xf>
    <xf numFmtId="0" fontId="29" fillId="100" borderId="2" xfId="0" applyFont="1" applyFill="1" applyBorder="1" applyAlignment="1">
      <alignment horizontal="left" vertical="center" wrapText="1"/>
    </xf>
    <xf numFmtId="0" fontId="29" fillId="100" borderId="2" xfId="0" applyFont="1" applyFill="1" applyBorder="1" applyAlignment="1">
      <alignment vertical="center" wrapText="1"/>
    </xf>
    <xf numFmtId="0" fontId="29" fillId="100" borderId="2" xfId="0" applyFont="1" applyFill="1" applyBorder="1" applyAlignment="1" applyProtection="1">
      <alignment vertical="center" wrapText="1"/>
      <protection locked="0"/>
    </xf>
    <xf numFmtId="4" fontId="29" fillId="100" borderId="11" xfId="0" applyNumberFormat="1" applyFont="1" applyFill="1" applyBorder="1" applyAlignment="1" applyProtection="1">
      <alignment vertical="center" wrapText="1"/>
      <protection locked="0"/>
    </xf>
    <xf numFmtId="10" fontId="29" fillId="100" borderId="8" xfId="6" applyNumberFormat="1" applyFont="1" applyFill="1" applyBorder="1" applyAlignment="1" applyProtection="1">
      <alignment vertical="center" wrapText="1"/>
      <protection locked="0"/>
    </xf>
    <xf numFmtId="10" fontId="29" fillId="100" borderId="2" xfId="6" applyNumberFormat="1" applyFont="1" applyFill="1" applyBorder="1" applyAlignment="1" applyProtection="1">
      <alignment vertical="center" wrapText="1"/>
      <protection locked="0"/>
    </xf>
    <xf numFmtId="10" fontId="29" fillId="100" borderId="11" xfId="6" applyNumberFormat="1" applyFont="1" applyFill="1" applyBorder="1" applyAlignment="1" applyProtection="1">
      <alignment horizontal="right" vertical="center" wrapText="1"/>
    </xf>
    <xf numFmtId="4" fontId="29" fillId="100" borderId="12" xfId="0" applyNumberFormat="1" applyFont="1" applyFill="1" applyBorder="1" applyAlignment="1">
      <alignment horizontal="right" vertical="center" wrapText="1"/>
    </xf>
    <xf numFmtId="10" fontId="29" fillId="100" borderId="12" xfId="6" applyNumberFormat="1" applyFont="1" applyFill="1" applyBorder="1" applyAlignment="1" applyProtection="1">
      <alignment horizontal="right" vertical="center" wrapText="1"/>
    </xf>
    <xf numFmtId="2" fontId="29" fillId="100" borderId="2" xfId="0" applyNumberFormat="1" applyFont="1" applyFill="1" applyBorder="1" applyAlignment="1" applyProtection="1">
      <alignment vertical="center" wrapText="1"/>
      <protection locked="0"/>
    </xf>
    <xf numFmtId="2" fontId="29" fillId="100" borderId="11" xfId="0" applyNumberFormat="1" applyFont="1" applyFill="1" applyBorder="1" applyAlignment="1" applyProtection="1">
      <alignment vertical="center" wrapText="1"/>
      <protection locked="0"/>
    </xf>
    <xf numFmtId="2" fontId="32" fillId="11" borderId="2" xfId="0" applyNumberFormat="1" applyFont="1" applyFill="1" applyBorder="1" applyAlignment="1">
      <alignment horizontal="right" vertical="center" wrapText="1"/>
    </xf>
    <xf numFmtId="2" fontId="32" fillId="11" borderId="12" xfId="0" applyNumberFormat="1" applyFont="1" applyFill="1" applyBorder="1" applyAlignment="1">
      <alignment horizontal="right" vertical="center" wrapText="1"/>
    </xf>
    <xf numFmtId="2" fontId="32" fillId="100" borderId="12" xfId="0" applyNumberFormat="1" applyFont="1" applyFill="1" applyBorder="1" applyAlignment="1">
      <alignment horizontal="right" vertical="center" wrapText="1"/>
    </xf>
    <xf numFmtId="0" fontId="32" fillId="10" borderId="4" xfId="0" applyFont="1" applyFill="1" applyBorder="1" applyAlignment="1">
      <alignment horizontal="justify" vertical="center" wrapText="1"/>
    </xf>
    <xf numFmtId="4" fontId="32" fillId="11" borderId="4" xfId="0" applyNumberFormat="1" applyFont="1" applyFill="1" applyBorder="1" applyAlignment="1">
      <alignment horizontal="right" vertical="center" wrapText="1"/>
    </xf>
    <xf numFmtId="0" fontId="32" fillId="9" borderId="4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28" fillId="3" borderId="31" xfId="0" applyFont="1" applyFill="1" applyBorder="1" applyAlignment="1" applyProtection="1">
      <alignment horizontal="right" wrapText="1"/>
      <protection locked="0"/>
    </xf>
    <xf numFmtId="43" fontId="29" fillId="12" borderId="31" xfId="1" applyFont="1" applyFill="1" applyBorder="1" applyAlignment="1" applyProtection="1">
      <alignment vertical="center" wrapText="1"/>
    </xf>
    <xf numFmtId="0" fontId="29" fillId="99" borderId="2" xfId="0" applyFont="1" applyFill="1" applyBorder="1" applyAlignment="1">
      <alignment horizontal="left" vertical="center" wrapText="1"/>
    </xf>
    <xf numFmtId="0" fontId="29" fillId="99" borderId="2" xfId="0" applyFont="1" applyFill="1" applyBorder="1" applyAlignment="1">
      <alignment vertical="center" wrapText="1"/>
    </xf>
    <xf numFmtId="0" fontId="29" fillId="99" borderId="2" xfId="0" applyFont="1" applyFill="1" applyBorder="1" applyAlignment="1" applyProtection="1">
      <alignment vertical="center" wrapText="1"/>
      <protection locked="0"/>
    </xf>
    <xf numFmtId="4" fontId="29" fillId="99" borderId="12" xfId="0" applyNumberFormat="1" applyFont="1" applyFill="1" applyBorder="1" applyAlignment="1" applyProtection="1">
      <alignment vertical="center" wrapText="1"/>
      <protection locked="0"/>
    </xf>
    <xf numFmtId="2" fontId="29" fillId="99" borderId="2" xfId="0" applyNumberFormat="1" applyFont="1" applyFill="1" applyBorder="1" applyAlignment="1" applyProtection="1">
      <alignment vertical="center" wrapText="1"/>
      <protection locked="0"/>
    </xf>
    <xf numFmtId="2" fontId="29" fillId="99" borderId="12" xfId="0" applyNumberFormat="1" applyFont="1" applyFill="1" applyBorder="1" applyAlignment="1" applyProtection="1">
      <alignment vertical="center" wrapText="1"/>
      <protection locked="0"/>
    </xf>
    <xf numFmtId="10" fontId="29" fillId="99" borderId="8" xfId="6" applyNumberFormat="1" applyFont="1" applyFill="1" applyBorder="1" applyAlignment="1" applyProtection="1">
      <alignment vertical="center" wrapText="1"/>
      <protection locked="0"/>
    </xf>
    <xf numFmtId="10" fontId="29" fillId="99" borderId="2" xfId="6" applyNumberFormat="1" applyFont="1" applyFill="1" applyBorder="1" applyAlignment="1" applyProtection="1">
      <alignment vertical="center" wrapText="1"/>
      <protection locked="0"/>
    </xf>
    <xf numFmtId="10" fontId="29" fillId="99" borderId="11" xfId="6" applyNumberFormat="1" applyFont="1" applyFill="1" applyBorder="1" applyAlignment="1" applyProtection="1">
      <alignment horizontal="right" vertical="center" wrapText="1"/>
    </xf>
    <xf numFmtId="0" fontId="30" fillId="99" borderId="2" xfId="0" applyFont="1" applyFill="1" applyBorder="1" applyAlignment="1">
      <alignment horizontal="left" vertical="center" wrapText="1"/>
    </xf>
    <xf numFmtId="2" fontId="32" fillId="99" borderId="12" xfId="0" applyNumberFormat="1" applyFont="1" applyFill="1" applyBorder="1" applyAlignment="1">
      <alignment horizontal="right" vertical="center" wrapText="1"/>
    </xf>
    <xf numFmtId="4" fontId="29" fillId="99" borderId="12" xfId="0" applyNumberFormat="1" applyFont="1" applyFill="1" applyBorder="1" applyAlignment="1">
      <alignment horizontal="right" vertical="center" wrapText="1"/>
    </xf>
    <xf numFmtId="2" fontId="29" fillId="99" borderId="12" xfId="0" applyNumberFormat="1" applyFont="1" applyFill="1" applyBorder="1" applyAlignment="1">
      <alignment horizontal="right" vertical="center" wrapText="1"/>
    </xf>
    <xf numFmtId="0" fontId="29" fillId="99" borderId="4" xfId="0" applyFont="1" applyFill="1" applyBorder="1" applyAlignment="1">
      <alignment horizontal="center" vertical="center" wrapText="1"/>
    </xf>
    <xf numFmtId="0" fontId="29" fillId="99" borderId="4" xfId="0" applyFont="1" applyFill="1" applyBorder="1" applyAlignment="1">
      <alignment horizontal="justify" vertical="center" wrapText="1"/>
    </xf>
    <xf numFmtId="4" fontId="29" fillId="99" borderId="4" xfId="0" applyNumberFormat="1" applyFont="1" applyFill="1" applyBorder="1" applyAlignment="1">
      <alignment horizontal="right" vertical="center" wrapText="1"/>
    </xf>
    <xf numFmtId="2" fontId="29" fillId="99" borderId="2" xfId="0" applyNumberFormat="1" applyFont="1" applyFill="1" applyBorder="1" applyAlignment="1">
      <alignment horizontal="right" vertical="center" wrapText="1"/>
    </xf>
    <xf numFmtId="0" fontId="29" fillId="101" borderId="28" xfId="0" applyFont="1" applyFill="1" applyBorder="1" applyAlignment="1">
      <alignment horizontal="center" vertical="center"/>
    </xf>
    <xf numFmtId="0" fontId="29" fillId="101" borderId="29" xfId="0" applyFont="1" applyFill="1" applyBorder="1" applyAlignment="1">
      <alignment horizontal="center" vertical="center"/>
    </xf>
    <xf numFmtId="0" fontId="0" fillId="0" borderId="20" xfId="0" applyBorder="1"/>
    <xf numFmtId="4" fontId="29" fillId="100" borderId="39" xfId="0" applyNumberFormat="1" applyFont="1" applyFill="1" applyBorder="1" applyAlignment="1" applyProtection="1">
      <alignment vertical="center" wrapText="1"/>
      <protection locked="0"/>
    </xf>
    <xf numFmtId="4" fontId="29" fillId="99" borderId="22" xfId="0" applyNumberFormat="1" applyFont="1" applyFill="1" applyBorder="1" applyAlignment="1" applyProtection="1">
      <alignment vertical="center" wrapText="1"/>
      <protection locked="0"/>
    </xf>
    <xf numFmtId="4" fontId="29" fillId="99" borderId="22" xfId="0" applyNumberFormat="1" applyFont="1" applyFill="1" applyBorder="1" applyAlignment="1">
      <alignment horizontal="right" vertical="center" wrapText="1"/>
    </xf>
    <xf numFmtId="4" fontId="29" fillId="100" borderId="22" xfId="0" applyNumberFormat="1" applyFont="1" applyFill="1" applyBorder="1" applyAlignment="1">
      <alignment horizontal="right" vertical="center" wrapText="1"/>
    </xf>
    <xf numFmtId="4" fontId="29" fillId="100" borderId="38" xfId="0" applyNumberFormat="1" applyFont="1" applyFill="1" applyBorder="1" applyAlignment="1" applyProtection="1">
      <alignment vertical="center" wrapText="1"/>
      <protection locked="0"/>
    </xf>
    <xf numFmtId="4" fontId="29" fillId="99" borderId="21" xfId="0" applyNumberFormat="1" applyFont="1" applyFill="1" applyBorder="1" applyAlignment="1" applyProtection="1">
      <alignment vertical="center" wrapText="1"/>
      <protection locked="0"/>
    </xf>
    <xf numFmtId="4" fontId="29" fillId="99" borderId="21" xfId="0" applyNumberFormat="1" applyFont="1" applyFill="1" applyBorder="1" applyAlignment="1">
      <alignment horizontal="right" vertical="center" wrapText="1"/>
    </xf>
    <xf numFmtId="4" fontId="29" fillId="100" borderId="21" xfId="0" applyNumberFormat="1" applyFont="1" applyFill="1" applyBorder="1" applyAlignment="1">
      <alignment horizontal="right" vertical="center" wrapText="1"/>
    </xf>
    <xf numFmtId="4" fontId="29" fillId="100" borderId="41" xfId="0" applyNumberFormat="1" applyFont="1" applyFill="1" applyBorder="1" applyAlignment="1" applyProtection="1">
      <alignment vertical="center" wrapText="1"/>
      <protection locked="0"/>
    </xf>
    <xf numFmtId="4" fontId="29" fillId="99" borderId="23" xfId="0" applyNumberFormat="1" applyFont="1" applyFill="1" applyBorder="1" applyAlignment="1" applyProtection="1">
      <alignment vertical="center" wrapText="1"/>
      <protection locked="0"/>
    </xf>
    <xf numFmtId="4" fontId="29" fillId="99" borderId="23" xfId="0" applyNumberFormat="1" applyFont="1" applyFill="1" applyBorder="1" applyAlignment="1">
      <alignment horizontal="right" vertical="center" wrapText="1"/>
    </xf>
    <xf numFmtId="4" fontId="29" fillId="100" borderId="23" xfId="0" applyNumberFormat="1" applyFont="1" applyFill="1" applyBorder="1" applyAlignment="1">
      <alignment horizontal="right" vertical="center" wrapText="1"/>
    </xf>
    <xf numFmtId="4" fontId="32" fillId="11" borderId="32" xfId="0" applyNumberFormat="1" applyFont="1" applyFill="1" applyBorder="1" applyAlignment="1">
      <alignment horizontal="right" vertical="center" wrapText="1"/>
    </xf>
    <xf numFmtId="0" fontId="29" fillId="13" borderId="31" xfId="0" applyFont="1" applyFill="1" applyBorder="1" applyAlignment="1" applyProtection="1">
      <alignment horizontal="right" vertical="center" wrapText="1"/>
      <protection locked="0"/>
    </xf>
    <xf numFmtId="0" fontId="29" fillId="13" borderId="40" xfId="0" applyFont="1" applyFill="1" applyBorder="1" applyAlignment="1" applyProtection="1">
      <alignment vertical="center" wrapText="1"/>
      <protection locked="0"/>
    </xf>
    <xf numFmtId="43" fontId="29" fillId="12" borderId="33" xfId="1" applyFont="1" applyFill="1" applyBorder="1" applyAlignment="1" applyProtection="1">
      <alignment vertical="center" wrapText="1"/>
    </xf>
    <xf numFmtId="4" fontId="32" fillId="11" borderId="42" xfId="0" applyNumberFormat="1" applyFont="1" applyFill="1" applyBorder="1" applyAlignment="1">
      <alignment horizontal="right" vertical="center" wrapText="1"/>
    </xf>
    <xf numFmtId="43" fontId="29" fillId="12" borderId="43" xfId="1" applyFont="1" applyFill="1" applyBorder="1" applyAlignment="1" applyProtection="1">
      <alignment vertical="center" wrapText="1"/>
    </xf>
    <xf numFmtId="43" fontId="29" fillId="12" borderId="44" xfId="1" applyFont="1" applyFill="1" applyBorder="1" applyAlignment="1" applyProtection="1">
      <alignment vertical="center" wrapText="1"/>
    </xf>
    <xf numFmtId="43" fontId="29" fillId="12" borderId="45" xfId="1" applyFont="1" applyFill="1" applyBorder="1" applyAlignment="1" applyProtection="1">
      <alignment vertical="center" wrapText="1"/>
    </xf>
    <xf numFmtId="0" fontId="29" fillId="13" borderId="46" xfId="0" applyFont="1" applyFill="1" applyBorder="1" applyAlignment="1" applyProtection="1">
      <alignment vertical="center" wrapText="1"/>
      <protection locked="0"/>
    </xf>
    <xf numFmtId="0" fontId="29" fillId="13" borderId="44" xfId="0" applyFont="1" applyFill="1" applyBorder="1" applyAlignment="1" applyProtection="1">
      <alignment horizontal="right" vertical="center" wrapText="1"/>
      <protection locked="0"/>
    </xf>
    <xf numFmtId="4" fontId="29" fillId="7" borderId="45" xfId="0" applyNumberFormat="1" applyFont="1" applyFill="1" applyBorder="1" applyAlignment="1">
      <alignment horizontal="right" vertical="center" wrapText="1"/>
    </xf>
    <xf numFmtId="43" fontId="29" fillId="12" borderId="34" xfId="1" applyFont="1" applyFill="1" applyBorder="1" applyAlignment="1" applyProtection="1">
      <alignment vertical="center" wrapText="1"/>
    </xf>
    <xf numFmtId="4" fontId="29" fillId="7" borderId="33" xfId="0" applyNumberFormat="1" applyFont="1" applyFill="1" applyBorder="1" applyAlignment="1">
      <alignment horizontal="right" vertical="center" wrapText="1"/>
    </xf>
    <xf numFmtId="43" fontId="29" fillId="12" borderId="35" xfId="1" applyFont="1" applyFill="1" applyBorder="1" applyAlignment="1" applyProtection="1">
      <alignment vertical="center" wrapText="1"/>
    </xf>
    <xf numFmtId="43" fontId="29" fillId="12" borderId="36" xfId="1" applyFont="1" applyFill="1" applyBorder="1" applyAlignment="1" applyProtection="1">
      <alignment vertical="center" wrapText="1"/>
    </xf>
    <xf numFmtId="43" fontId="29" fillId="12" borderId="37" xfId="1" applyFont="1" applyFill="1" applyBorder="1" applyAlignment="1" applyProtection="1">
      <alignment vertical="center" wrapText="1"/>
    </xf>
    <xf numFmtId="10" fontId="29" fillId="7" borderId="47" xfId="6" applyNumberFormat="1" applyFont="1" applyFill="1" applyBorder="1" applyAlignment="1" applyProtection="1">
      <alignment horizontal="right" vertical="center" wrapText="1"/>
    </xf>
    <xf numFmtId="10" fontId="29" fillId="7" borderId="36" xfId="6" applyNumberFormat="1" applyFont="1" applyFill="1" applyBorder="1" applyAlignment="1" applyProtection="1">
      <alignment horizontal="right" vertical="center" wrapText="1"/>
    </xf>
    <xf numFmtId="10" fontId="29" fillId="7" borderId="37" xfId="6" applyNumberFormat="1" applyFont="1" applyFill="1" applyBorder="1" applyAlignment="1" applyProtection="1">
      <alignment horizontal="right" vertical="center" wrapText="1"/>
    </xf>
    <xf numFmtId="0" fontId="25" fillId="0" borderId="13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right" vertical="center"/>
    </xf>
    <xf numFmtId="0" fontId="25" fillId="0" borderId="14" xfId="0" applyFont="1" applyBorder="1" applyAlignment="1">
      <alignment horizontal="center" vertical="center"/>
    </xf>
    <xf numFmtId="170" fontId="25" fillId="0" borderId="14" xfId="0" applyNumberFormat="1" applyFont="1" applyBorder="1" applyAlignment="1">
      <alignment horizontal="right" vertical="center"/>
    </xf>
    <xf numFmtId="0" fontId="35" fillId="98" borderId="14" xfId="4" applyFont="1" applyFill="1" applyBorder="1" applyAlignment="1">
      <alignment vertical="center"/>
    </xf>
    <xf numFmtId="169" fontId="27" fillId="98" borderId="14" xfId="4" applyNumberFormat="1" applyFont="1" applyFill="1" applyBorder="1" applyAlignment="1">
      <alignment vertical="center"/>
    </xf>
    <xf numFmtId="10" fontId="27" fillId="98" borderId="14" xfId="5" applyNumberFormat="1" applyFont="1" applyFill="1" applyBorder="1" applyAlignment="1" applyProtection="1">
      <alignment vertical="center"/>
    </xf>
    <xf numFmtId="10" fontId="27" fillId="98" borderId="15" xfId="5" applyNumberFormat="1" applyFont="1" applyFill="1" applyBorder="1" applyAlignment="1" applyProtection="1">
      <alignment vertical="center"/>
    </xf>
    <xf numFmtId="0" fontId="29" fillId="100" borderId="8" xfId="0" applyFont="1" applyFill="1" applyBorder="1" applyAlignment="1">
      <alignment horizontal="left" vertical="center" wrapText="1"/>
    </xf>
    <xf numFmtId="0" fontId="29" fillId="99" borderId="8" xfId="0" applyFont="1" applyFill="1" applyBorder="1" applyAlignment="1">
      <alignment horizontal="left" vertical="center" wrapText="1"/>
    </xf>
    <xf numFmtId="0" fontId="33" fillId="8" borderId="8" xfId="0" applyFont="1" applyFill="1" applyBorder="1" applyAlignment="1">
      <alignment horizontal="left" vertical="center" wrapText="1"/>
    </xf>
    <xf numFmtId="0" fontId="30" fillId="99" borderId="8" xfId="0" applyFont="1" applyFill="1" applyBorder="1" applyAlignment="1">
      <alignment horizontal="left" vertical="center" wrapText="1"/>
    </xf>
    <xf numFmtId="0" fontId="33" fillId="8" borderId="24" xfId="0" applyFont="1" applyFill="1" applyBorder="1" applyAlignment="1">
      <alignment horizontal="left" vertical="center" wrapText="1"/>
    </xf>
    <xf numFmtId="0" fontId="32" fillId="97" borderId="8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7" xfId="0" applyBorder="1"/>
    <xf numFmtId="0" fontId="34" fillId="3" borderId="1" xfId="0" applyFont="1" applyFill="1" applyBorder="1" applyAlignment="1" applyProtection="1">
      <alignment horizontal="center" wrapText="1"/>
      <protection locked="0"/>
    </xf>
    <xf numFmtId="10" fontId="29" fillId="7" borderId="1" xfId="6" applyNumberFormat="1" applyFont="1" applyFill="1" applyBorder="1" applyAlignment="1" applyProtection="1">
      <alignment horizontal="right" vertical="center" wrapText="1"/>
    </xf>
    <xf numFmtId="10" fontId="29" fillId="7" borderId="17" xfId="6" applyNumberFormat="1" applyFont="1" applyFill="1" applyBorder="1" applyAlignment="1" applyProtection="1">
      <alignment horizontal="right" vertical="center" wrapText="1"/>
    </xf>
    <xf numFmtId="0" fontId="29" fillId="99" borderId="8" xfId="0" applyFont="1" applyFill="1" applyBorder="1" applyAlignment="1">
      <alignment horizontal="center" vertical="center" wrapText="1"/>
    </xf>
    <xf numFmtId="2" fontId="29" fillId="99" borderId="2" xfId="0" applyNumberFormat="1" applyFont="1" applyFill="1" applyBorder="1" applyAlignment="1" applyProtection="1">
      <alignment horizontal="center" vertical="center" wrapText="1"/>
      <protection locked="0"/>
    </xf>
    <xf numFmtId="10" fontId="29" fillId="99" borderId="8" xfId="6" applyNumberFormat="1" applyFont="1" applyFill="1" applyBorder="1" applyAlignment="1" applyProtection="1">
      <alignment horizontal="center" vertical="center" wrapText="1"/>
      <protection locked="0"/>
    </xf>
    <xf numFmtId="10" fontId="29" fillId="99" borderId="2" xfId="6" applyNumberFormat="1" applyFont="1" applyFill="1" applyBorder="1" applyAlignment="1" applyProtection="1">
      <alignment horizontal="center" vertical="center" wrapText="1"/>
      <protection locked="0"/>
    </xf>
    <xf numFmtId="10" fontId="32" fillId="0" borderId="8" xfId="6" applyNumberFormat="1" applyFont="1" applyFill="1" applyBorder="1" applyAlignment="1" applyProtection="1">
      <alignment horizontal="center" vertical="center" wrapText="1"/>
    </xf>
    <xf numFmtId="10" fontId="32" fillId="0" borderId="2" xfId="6" applyNumberFormat="1" applyFont="1" applyFill="1" applyBorder="1" applyAlignment="1" applyProtection="1">
      <alignment horizontal="center" vertical="center" wrapText="1"/>
    </xf>
    <xf numFmtId="10" fontId="32" fillId="0" borderId="49" xfId="6" applyNumberFormat="1" applyFont="1" applyFill="1" applyBorder="1" applyAlignment="1" applyProtection="1">
      <alignment horizontal="center" vertical="center" wrapText="1"/>
    </xf>
    <xf numFmtId="10" fontId="32" fillId="0" borderId="6" xfId="6" applyNumberFormat="1" applyFont="1" applyFill="1" applyBorder="1" applyAlignment="1" applyProtection="1">
      <alignment horizontal="center" vertical="center" wrapText="1"/>
    </xf>
    <xf numFmtId="0" fontId="29" fillId="99" borderId="48" xfId="0" applyFont="1" applyFill="1" applyBorder="1" applyAlignment="1">
      <alignment horizontal="center" vertical="center" wrapText="1"/>
    </xf>
    <xf numFmtId="4" fontId="29" fillId="99" borderId="48" xfId="0" applyNumberFormat="1" applyFont="1" applyFill="1" applyBorder="1" applyAlignment="1">
      <alignment horizontal="center" vertical="center" wrapText="1"/>
    </xf>
    <xf numFmtId="2" fontId="29" fillId="99" borderId="48" xfId="0" applyNumberFormat="1" applyFont="1" applyFill="1" applyBorder="1" applyAlignment="1" applyProtection="1">
      <alignment horizontal="center" vertical="center" wrapText="1"/>
      <protection locked="0"/>
    </xf>
    <xf numFmtId="0" fontId="13" fillId="99" borderId="2" xfId="0" applyFont="1" applyFill="1" applyBorder="1" applyAlignment="1">
      <alignment vertical="center" wrapText="1"/>
    </xf>
    <xf numFmtId="0" fontId="13" fillId="99" borderId="31" xfId="0" applyFont="1" applyFill="1" applyBorder="1" applyAlignment="1">
      <alignment horizontal="center" vertical="center" wrapText="1"/>
    </xf>
    <xf numFmtId="0" fontId="29" fillId="99" borderId="2" xfId="0" applyFont="1" applyFill="1" applyBorder="1" applyAlignment="1">
      <alignment horizontal="center" vertical="center" wrapText="1"/>
    </xf>
    <xf numFmtId="0" fontId="32" fillId="97" borderId="31" xfId="0" applyFont="1" applyFill="1" applyBorder="1" applyAlignment="1">
      <alignment horizontal="center" vertical="center" wrapText="1"/>
    </xf>
    <xf numFmtId="0" fontId="32" fillId="97" borderId="31" xfId="0" applyFont="1" applyFill="1" applyBorder="1" applyAlignment="1">
      <alignment horizontal="left" vertical="center" wrapText="1"/>
    </xf>
    <xf numFmtId="171" fontId="0" fillId="0" borderId="0" xfId="0" applyNumberFormat="1"/>
    <xf numFmtId="0" fontId="32" fillId="97" borderId="1" xfId="0" applyFont="1" applyFill="1" applyBorder="1" applyAlignment="1">
      <alignment horizontal="center" vertical="center" wrapText="1"/>
    </xf>
    <xf numFmtId="0" fontId="32" fillId="97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 applyProtection="1">
      <alignment horizontal="center" wrapText="1"/>
      <protection locked="0"/>
    </xf>
    <xf numFmtId="0" fontId="0" fillId="0" borderId="0" xfId="0" applyAlignment="1">
      <alignment horizontal="center"/>
    </xf>
    <xf numFmtId="10" fontId="32" fillId="103" borderId="12" xfId="6" applyNumberFormat="1" applyFont="1" applyFill="1" applyBorder="1" applyAlignment="1" applyProtection="1">
      <alignment horizontal="center" vertical="center" wrapText="1"/>
    </xf>
    <xf numFmtId="0" fontId="0" fillId="103" borderId="0" xfId="0" applyFill="1"/>
    <xf numFmtId="0" fontId="0" fillId="100" borderId="0" xfId="0" applyFill="1"/>
    <xf numFmtId="4" fontId="29" fillId="98" borderId="45" xfId="0" applyNumberFormat="1" applyFont="1" applyFill="1" applyBorder="1" applyAlignment="1">
      <alignment horizontal="right" vertical="center" wrapText="1"/>
    </xf>
    <xf numFmtId="4" fontId="29" fillId="98" borderId="33" xfId="0" applyNumberFormat="1" applyFont="1" applyFill="1" applyBorder="1" applyAlignment="1">
      <alignment horizontal="right" vertical="center" wrapText="1"/>
    </xf>
    <xf numFmtId="10" fontId="29" fillId="98" borderId="37" xfId="6" applyNumberFormat="1" applyFont="1" applyFill="1" applyBorder="1" applyAlignment="1" applyProtection="1">
      <alignment horizontal="right" vertical="center" wrapText="1"/>
    </xf>
    <xf numFmtId="14" fontId="44" fillId="101" borderId="19" xfId="0" applyNumberFormat="1" applyFont="1" applyFill="1" applyBorder="1" applyAlignment="1" applyProtection="1">
      <alignment horizontal="left" vertical="center" wrapText="1"/>
      <protection locked="0"/>
    </xf>
    <xf numFmtId="0" fontId="13" fillId="104" borderId="31" xfId="0" applyFont="1" applyFill="1" applyBorder="1" applyAlignment="1">
      <alignment horizontal="center" vertical="center" wrapText="1"/>
    </xf>
    <xf numFmtId="0" fontId="29" fillId="104" borderId="48" xfId="0" applyFont="1" applyFill="1" applyBorder="1" applyAlignment="1">
      <alignment horizontal="center" vertical="center" wrapText="1"/>
    </xf>
    <xf numFmtId="0" fontId="13" fillId="104" borderId="2" xfId="0" applyFont="1" applyFill="1" applyBorder="1" applyAlignment="1">
      <alignment vertical="center" wrapText="1"/>
    </xf>
    <xf numFmtId="4" fontId="29" fillId="104" borderId="48" xfId="0" applyNumberFormat="1" applyFont="1" applyFill="1" applyBorder="1" applyAlignment="1">
      <alignment horizontal="center" vertical="center" wrapText="1"/>
    </xf>
    <xf numFmtId="2" fontId="29" fillId="104" borderId="48" xfId="0" applyNumberFormat="1" applyFont="1" applyFill="1" applyBorder="1" applyAlignment="1" applyProtection="1">
      <alignment horizontal="center" vertical="center" wrapText="1"/>
      <protection locked="0"/>
    </xf>
    <xf numFmtId="10" fontId="29" fillId="104" borderId="48" xfId="6" applyNumberFormat="1" applyFont="1" applyFill="1" applyBorder="1" applyAlignment="1" applyProtection="1">
      <alignment horizontal="center" vertical="center" wrapText="1"/>
      <protection locked="0"/>
    </xf>
    <xf numFmtId="0" fontId="29" fillId="104" borderId="2" xfId="0" applyFont="1" applyFill="1" applyBorder="1" applyAlignment="1">
      <alignment horizontal="center" vertical="center" wrapText="1"/>
    </xf>
    <xf numFmtId="0" fontId="29" fillId="104" borderId="8" xfId="0" applyFont="1" applyFill="1" applyBorder="1" applyAlignment="1">
      <alignment horizontal="center" vertical="center" wrapText="1"/>
    </xf>
    <xf numFmtId="2" fontId="29" fillId="104" borderId="2" xfId="0" applyNumberFormat="1" applyFont="1" applyFill="1" applyBorder="1" applyAlignment="1" applyProtection="1">
      <alignment horizontal="center" vertical="center" wrapText="1"/>
      <protection locked="0"/>
    </xf>
    <xf numFmtId="10" fontId="29" fillId="104" borderId="50" xfId="6" applyNumberFormat="1" applyFont="1" applyFill="1" applyBorder="1" applyAlignment="1" applyProtection="1">
      <alignment horizontal="center" vertical="center" wrapText="1"/>
    </xf>
    <xf numFmtId="10" fontId="29" fillId="104" borderId="8" xfId="6" applyNumberFormat="1" applyFont="1" applyFill="1" applyBorder="1" applyAlignment="1" applyProtection="1">
      <alignment horizontal="center" vertical="center" wrapText="1"/>
      <protection locked="0"/>
    </xf>
    <xf numFmtId="10" fontId="29" fillId="104" borderId="2" xfId="6" applyNumberFormat="1" applyFont="1" applyFill="1" applyBorder="1" applyAlignment="1" applyProtection="1">
      <alignment horizontal="center" vertical="center" wrapText="1"/>
      <protection locked="0"/>
    </xf>
    <xf numFmtId="10" fontId="29" fillId="104" borderId="11" xfId="6" applyNumberFormat="1" applyFont="1" applyFill="1" applyBorder="1" applyAlignment="1" applyProtection="1">
      <alignment horizontal="center" vertical="center" wrapText="1"/>
    </xf>
    <xf numFmtId="0" fontId="47" fillId="97" borderId="31" xfId="0" applyFont="1" applyFill="1" applyBorder="1" applyAlignment="1">
      <alignment horizontal="center" vertical="center" wrapText="1"/>
    </xf>
    <xf numFmtId="10" fontId="32" fillId="103" borderId="30" xfId="6" applyNumberFormat="1" applyFont="1" applyFill="1" applyBorder="1" applyAlignment="1" applyProtection="1">
      <alignment horizontal="center" vertical="center" wrapText="1"/>
    </xf>
    <xf numFmtId="0" fontId="49" fillId="104" borderId="48" xfId="0" applyFont="1" applyFill="1" applyBorder="1" applyAlignment="1" applyProtection="1">
      <alignment horizontal="center" vertical="center" wrapText="1"/>
      <protection locked="0"/>
    </xf>
    <xf numFmtId="0" fontId="49" fillId="104" borderId="2" xfId="0" applyFont="1" applyFill="1" applyBorder="1" applyAlignment="1" applyProtection="1">
      <alignment horizontal="center" vertical="center" wrapText="1"/>
      <protection locked="0"/>
    </xf>
    <xf numFmtId="0" fontId="49" fillId="99" borderId="2" xfId="0" applyFont="1" applyFill="1" applyBorder="1" applyAlignment="1" applyProtection="1">
      <alignment horizontal="center" vertical="center" wrapText="1"/>
      <protection locked="0"/>
    </xf>
    <xf numFmtId="0" fontId="49" fillId="99" borderId="48" xfId="0" applyFont="1" applyFill="1" applyBorder="1" applyAlignment="1" applyProtection="1">
      <alignment horizontal="center" vertical="center" wrapText="1"/>
      <protection locked="0"/>
    </xf>
    <xf numFmtId="0" fontId="47" fillId="97" borderId="1" xfId="0" applyFont="1" applyFill="1" applyBorder="1" applyAlignment="1">
      <alignment horizontal="left" vertical="center" wrapText="1"/>
    </xf>
    <xf numFmtId="0" fontId="50" fillId="0" borderId="0" xfId="0" applyFont="1"/>
    <xf numFmtId="10" fontId="32" fillId="0" borderId="59" xfId="6" applyNumberFormat="1" applyFont="1" applyFill="1" applyBorder="1" applyAlignment="1" applyProtection="1">
      <alignment horizontal="center" vertical="center" wrapText="1"/>
    </xf>
    <xf numFmtId="10" fontId="32" fillId="0" borderId="4" xfId="6" applyNumberFormat="1" applyFont="1" applyFill="1" applyBorder="1" applyAlignment="1" applyProtection="1">
      <alignment horizontal="center" vertical="center" wrapText="1"/>
    </xf>
    <xf numFmtId="4" fontId="29" fillId="104" borderId="31" xfId="0" applyNumberFormat="1" applyFont="1" applyFill="1" applyBorder="1" applyAlignment="1">
      <alignment horizontal="center" vertical="center" wrapText="1"/>
    </xf>
    <xf numFmtId="10" fontId="29" fillId="104" borderId="31" xfId="6" applyNumberFormat="1" applyFont="1" applyFill="1" applyBorder="1" applyAlignment="1" applyProtection="1">
      <alignment horizontal="center" vertical="center" wrapText="1"/>
      <protection locked="0"/>
    </xf>
    <xf numFmtId="10" fontId="29" fillId="104" borderId="31" xfId="6" applyNumberFormat="1" applyFont="1" applyFill="1" applyBorder="1" applyAlignment="1" applyProtection="1">
      <alignment horizontal="center" vertical="center" wrapText="1"/>
    </xf>
    <xf numFmtId="0" fontId="13" fillId="99" borderId="1" xfId="0" applyFont="1" applyFill="1" applyBorder="1" applyAlignment="1">
      <alignment vertical="center" wrapText="1"/>
    </xf>
    <xf numFmtId="4" fontId="29" fillId="99" borderId="31" xfId="0" applyNumberFormat="1" applyFont="1" applyFill="1" applyBorder="1" applyAlignment="1">
      <alignment horizontal="center" vertical="center" wrapText="1"/>
    </xf>
    <xf numFmtId="10" fontId="29" fillId="99" borderId="31" xfId="6" applyNumberFormat="1" applyFont="1" applyFill="1" applyBorder="1" applyAlignment="1" applyProtection="1">
      <alignment horizontal="center" vertical="center" wrapText="1"/>
      <protection locked="0"/>
    </xf>
    <xf numFmtId="10" fontId="29" fillId="99" borderId="31" xfId="6" applyNumberFormat="1" applyFont="1" applyFill="1" applyBorder="1" applyAlignment="1" applyProtection="1">
      <alignment horizontal="center" vertical="center" wrapText="1"/>
    </xf>
    <xf numFmtId="0" fontId="29" fillId="105" borderId="48" xfId="0" applyFont="1" applyFill="1" applyBorder="1" applyAlignment="1">
      <alignment horizontal="center" vertical="center" wrapText="1"/>
    </xf>
    <xf numFmtId="0" fontId="13" fillId="105" borderId="2" xfId="0" applyFont="1" applyFill="1" applyBorder="1" applyAlignment="1">
      <alignment vertical="center" wrapText="1"/>
    </xf>
    <xf numFmtId="0" fontId="49" fillId="105" borderId="55" xfId="0" applyFont="1" applyFill="1" applyBorder="1" applyAlignment="1">
      <alignment horizontal="center" vertical="center" wrapText="1"/>
    </xf>
    <xf numFmtId="0" fontId="29" fillId="105" borderId="55" xfId="0" applyFont="1" applyFill="1" applyBorder="1" applyAlignment="1">
      <alignment horizontal="center" vertical="center" wrapText="1"/>
    </xf>
    <xf numFmtId="0" fontId="29" fillId="105" borderId="56" xfId="0" applyFont="1" applyFill="1" applyBorder="1" applyAlignment="1">
      <alignment horizontal="center" vertical="center" wrapText="1"/>
    </xf>
    <xf numFmtId="0" fontId="49" fillId="105" borderId="58" xfId="0" applyFont="1" applyFill="1" applyBorder="1" applyAlignment="1">
      <alignment horizontal="center" vertical="center" wrapText="1"/>
    </xf>
    <xf numFmtId="0" fontId="29" fillId="105" borderId="58" xfId="0" applyFont="1" applyFill="1" applyBorder="1" applyAlignment="1">
      <alignment horizontal="center" vertical="center" wrapText="1"/>
    </xf>
    <xf numFmtId="4" fontId="29" fillId="105" borderId="58" xfId="0" applyNumberFormat="1" applyFont="1" applyFill="1" applyBorder="1" applyAlignment="1">
      <alignment horizontal="center" vertical="center" wrapText="1"/>
    </xf>
    <xf numFmtId="0" fontId="29" fillId="105" borderId="49" xfId="0" applyFont="1" applyFill="1" applyBorder="1" applyAlignment="1">
      <alignment horizontal="center" vertical="center" wrapText="1"/>
    </xf>
    <xf numFmtId="10" fontId="29" fillId="99" borderId="11" xfId="6" applyNumberFormat="1" applyFont="1" applyFill="1" applyBorder="1" applyAlignment="1" applyProtection="1">
      <alignment horizontal="center" vertical="center" wrapText="1"/>
    </xf>
    <xf numFmtId="4" fontId="29" fillId="105" borderId="48" xfId="0" applyNumberFormat="1" applyFont="1" applyFill="1" applyBorder="1" applyAlignment="1">
      <alignment horizontal="center" vertical="center" wrapText="1"/>
    </xf>
    <xf numFmtId="0" fontId="13" fillId="105" borderId="31" xfId="0" applyFont="1" applyFill="1" applyBorder="1" applyAlignment="1">
      <alignment horizontal="center" vertical="center" wrapText="1"/>
    </xf>
    <xf numFmtId="0" fontId="49" fillId="105" borderId="48" xfId="0" applyFont="1" applyFill="1" applyBorder="1" applyAlignment="1" applyProtection="1">
      <alignment horizontal="center" vertical="center" wrapText="1"/>
      <protection locked="0"/>
    </xf>
    <xf numFmtId="2" fontId="29" fillId="105" borderId="48" xfId="0" applyNumberFormat="1" applyFont="1" applyFill="1" applyBorder="1" applyAlignment="1" applyProtection="1">
      <alignment horizontal="center" vertical="center" wrapText="1"/>
      <protection locked="0"/>
    </xf>
    <xf numFmtId="10" fontId="29" fillId="105" borderId="31" xfId="6" applyNumberFormat="1" applyFont="1" applyFill="1" applyBorder="1" applyAlignment="1" applyProtection="1">
      <alignment horizontal="center" vertical="center" wrapText="1"/>
      <protection locked="0"/>
    </xf>
    <xf numFmtId="10" fontId="29" fillId="105" borderId="31" xfId="6" applyNumberFormat="1" applyFont="1" applyFill="1" applyBorder="1" applyAlignment="1" applyProtection="1">
      <alignment horizontal="center" vertical="center" wrapText="1"/>
    </xf>
    <xf numFmtId="2" fontId="32" fillId="97" borderId="31" xfId="0" applyNumberFormat="1" applyFont="1" applyFill="1" applyBorder="1" applyAlignment="1">
      <alignment horizontal="center" vertical="center" wrapText="1"/>
    </xf>
    <xf numFmtId="2" fontId="29" fillId="105" borderId="54" xfId="0" applyNumberFormat="1" applyFont="1" applyFill="1" applyBorder="1" applyAlignment="1">
      <alignment horizontal="center" vertical="center" wrapText="1"/>
    </xf>
    <xf numFmtId="2" fontId="29" fillId="105" borderId="57" xfId="0" applyNumberFormat="1" applyFont="1" applyFill="1" applyBorder="1" applyAlignment="1">
      <alignment horizontal="center" vertical="center" wrapText="1"/>
    </xf>
    <xf numFmtId="2" fontId="32" fillId="97" borderId="1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2" fontId="29" fillId="105" borderId="55" xfId="0" applyNumberFormat="1" applyFont="1" applyFill="1" applyBorder="1" applyAlignment="1">
      <alignment horizontal="center" vertical="center" wrapText="1"/>
    </xf>
    <xf numFmtId="2" fontId="29" fillId="105" borderId="58" xfId="0" applyNumberFormat="1" applyFont="1" applyFill="1" applyBorder="1" applyAlignment="1">
      <alignment horizontal="center" vertical="center" wrapText="1"/>
    </xf>
    <xf numFmtId="2" fontId="21" fillId="97" borderId="31" xfId="0" applyNumberFormat="1" applyFont="1" applyFill="1" applyBorder="1" applyAlignment="1">
      <alignment horizontal="center" vertical="center" wrapText="1"/>
    </xf>
    <xf numFmtId="2" fontId="28" fillId="3" borderId="31" xfId="0" applyNumberFormat="1" applyFont="1" applyFill="1" applyBorder="1" applyAlignment="1" applyProtection="1">
      <alignment horizontal="right" wrapText="1"/>
      <protection locked="0"/>
    </xf>
    <xf numFmtId="2" fontId="29" fillId="12" borderId="43" xfId="1" applyNumberFormat="1" applyFont="1" applyFill="1" applyBorder="1" applyAlignment="1" applyProtection="1">
      <alignment vertical="center" wrapText="1"/>
    </xf>
    <xf numFmtId="2" fontId="29" fillId="12" borderId="34" xfId="1" applyNumberFormat="1" applyFont="1" applyFill="1" applyBorder="1" applyAlignment="1" applyProtection="1">
      <alignment vertical="center" wrapText="1"/>
    </xf>
    <xf numFmtId="2" fontId="29" fillId="12" borderId="35" xfId="1" applyNumberFormat="1" applyFont="1" applyFill="1" applyBorder="1" applyAlignment="1" applyProtection="1">
      <alignment vertical="center" wrapText="1"/>
    </xf>
    <xf numFmtId="43" fontId="29" fillId="12" borderId="40" xfId="1" applyFont="1" applyFill="1" applyBorder="1" applyAlignment="1" applyProtection="1">
      <alignment vertical="center" wrapText="1"/>
    </xf>
    <xf numFmtId="43" fontId="29" fillId="12" borderId="46" xfId="1" applyFont="1" applyFill="1" applyBorder="1" applyAlignment="1" applyProtection="1">
      <alignment vertical="center" wrapText="1"/>
    </xf>
    <xf numFmtId="4" fontId="29" fillId="104" borderId="60" xfId="0" applyNumberFormat="1" applyFont="1" applyFill="1" applyBorder="1" applyAlignment="1">
      <alignment horizontal="center" vertical="center" wrapText="1"/>
    </xf>
    <xf numFmtId="4" fontId="29" fillId="99" borderId="60" xfId="0" applyNumberFormat="1" applyFont="1" applyFill="1" applyBorder="1" applyAlignment="1">
      <alignment horizontal="center" vertical="center" wrapText="1"/>
    </xf>
    <xf numFmtId="4" fontId="29" fillId="99" borderId="40" xfId="0" applyNumberFormat="1" applyFont="1" applyFill="1" applyBorder="1" applyAlignment="1">
      <alignment horizontal="center" vertical="center" wrapText="1"/>
    </xf>
    <xf numFmtId="4" fontId="29" fillId="105" borderId="60" xfId="0" applyNumberFormat="1" applyFont="1" applyFill="1" applyBorder="1" applyAlignment="1">
      <alignment horizontal="center" vertical="center" wrapText="1"/>
    </xf>
    <xf numFmtId="4" fontId="32" fillId="11" borderId="62" xfId="0" applyNumberFormat="1" applyFont="1" applyFill="1" applyBorder="1" applyAlignment="1">
      <alignment horizontal="center" vertical="center" wrapText="1"/>
    </xf>
    <xf numFmtId="4" fontId="32" fillId="11" borderId="58" xfId="0" applyNumberFormat="1" applyFont="1" applyFill="1" applyBorder="1" applyAlignment="1">
      <alignment horizontal="center" vertical="center" wrapText="1"/>
    </xf>
    <xf numFmtId="4" fontId="32" fillId="11" borderId="63" xfId="0" applyNumberFormat="1" applyFont="1" applyFill="1" applyBorder="1" applyAlignment="1">
      <alignment horizontal="center" vertical="center" wrapText="1"/>
    </xf>
    <xf numFmtId="10" fontId="29" fillId="104" borderId="60" xfId="6" applyNumberFormat="1" applyFont="1" applyFill="1" applyBorder="1" applyAlignment="1" applyProtection="1">
      <alignment horizontal="center" vertical="center" wrapText="1"/>
      <protection locked="0"/>
    </xf>
    <xf numFmtId="10" fontId="29" fillId="104" borderId="40" xfId="6" applyNumberFormat="1" applyFont="1" applyFill="1" applyBorder="1" applyAlignment="1" applyProtection="1">
      <alignment horizontal="center" vertical="center" wrapText="1"/>
      <protection locked="0"/>
    </xf>
    <xf numFmtId="10" fontId="29" fillId="99" borderId="40" xfId="6" applyNumberFormat="1" applyFont="1" applyFill="1" applyBorder="1" applyAlignment="1" applyProtection="1">
      <alignment horizontal="center" vertical="center" wrapText="1"/>
      <protection locked="0"/>
    </xf>
    <xf numFmtId="10" fontId="29" fillId="105" borderId="40" xfId="6" applyNumberFormat="1" applyFont="1" applyFill="1" applyBorder="1" applyAlignment="1" applyProtection="1">
      <alignment horizontal="center" vertical="center" wrapText="1"/>
      <protection locked="0"/>
    </xf>
    <xf numFmtId="4" fontId="29" fillId="104" borderId="64" xfId="0" applyNumberFormat="1" applyFont="1" applyFill="1" applyBorder="1" applyAlignment="1">
      <alignment horizontal="center" vertical="center" wrapText="1"/>
    </xf>
    <xf numFmtId="4" fontId="32" fillId="11" borderId="65" xfId="0" applyNumberFormat="1" applyFont="1" applyFill="1" applyBorder="1" applyAlignment="1">
      <alignment horizontal="center" vertical="center" wrapText="1"/>
    </xf>
    <xf numFmtId="4" fontId="29" fillId="104" borderId="61" xfId="0" applyNumberFormat="1" applyFont="1" applyFill="1" applyBorder="1" applyAlignment="1">
      <alignment horizontal="center" vertical="center" wrapText="1"/>
    </xf>
    <xf numFmtId="4" fontId="29" fillId="99" borderId="61" xfId="0" applyNumberFormat="1" applyFont="1" applyFill="1" applyBorder="1" applyAlignment="1">
      <alignment horizontal="center" vertical="center" wrapText="1"/>
    </xf>
    <xf numFmtId="4" fontId="32" fillId="11" borderId="66" xfId="0" applyNumberFormat="1" applyFont="1" applyFill="1" applyBorder="1" applyAlignment="1">
      <alignment horizontal="center" vertical="center" wrapText="1"/>
    </xf>
    <xf numFmtId="4" fontId="29" fillId="104" borderId="33" xfId="0" applyNumberFormat="1" applyFont="1" applyFill="1" applyBorder="1" applyAlignment="1">
      <alignment horizontal="center" vertical="center" wrapText="1"/>
    </xf>
    <xf numFmtId="4" fontId="29" fillId="99" borderId="33" xfId="0" applyNumberFormat="1" applyFont="1" applyFill="1" applyBorder="1" applyAlignment="1">
      <alignment horizontal="center" vertical="center" wrapText="1"/>
    </xf>
    <xf numFmtId="4" fontId="29" fillId="105" borderId="61" xfId="0" applyNumberFormat="1" applyFont="1" applyFill="1" applyBorder="1" applyAlignment="1">
      <alignment horizontal="center" vertical="center" wrapText="1"/>
    </xf>
    <xf numFmtId="2" fontId="32" fillId="104" borderId="67" xfId="0" applyNumberFormat="1" applyFont="1" applyFill="1" applyBorder="1" applyAlignment="1">
      <alignment horizontal="center" vertical="center" wrapText="1"/>
    </xf>
    <xf numFmtId="2" fontId="32" fillId="106" borderId="9" xfId="0" applyNumberFormat="1" applyFont="1" applyFill="1" applyBorder="1" applyAlignment="1">
      <alignment horizontal="center" vertical="center" wrapText="1"/>
    </xf>
    <xf numFmtId="4" fontId="29" fillId="104" borderId="67" xfId="0" applyNumberFormat="1" applyFont="1" applyFill="1" applyBorder="1" applyAlignment="1">
      <alignment horizontal="center" vertical="center" wrapText="1"/>
    </xf>
    <xf numFmtId="4" fontId="29" fillId="99" borderId="67" xfId="0" applyNumberFormat="1" applyFont="1" applyFill="1" applyBorder="1" applyAlignment="1">
      <alignment horizontal="center" vertical="center" wrapText="1"/>
    </xf>
    <xf numFmtId="2" fontId="32" fillId="106" borderId="5" xfId="0" applyNumberFormat="1" applyFont="1" applyFill="1" applyBorder="1" applyAlignment="1">
      <alignment horizontal="center" vertical="center" wrapText="1"/>
    </xf>
    <xf numFmtId="2" fontId="32" fillId="106" borderId="3" xfId="0" applyNumberFormat="1" applyFont="1" applyFill="1" applyBorder="1" applyAlignment="1">
      <alignment horizontal="center" vertical="center" wrapText="1"/>
    </xf>
    <xf numFmtId="4" fontId="29" fillId="104" borderId="53" xfId="0" applyNumberFormat="1" applyFont="1" applyFill="1" applyBorder="1" applyAlignment="1">
      <alignment horizontal="center" vertical="center" wrapText="1"/>
    </xf>
    <xf numFmtId="4" fontId="29" fillId="99" borderId="53" xfId="0" applyNumberFormat="1" applyFont="1" applyFill="1" applyBorder="1" applyAlignment="1">
      <alignment horizontal="center" vertical="center" wrapText="1"/>
    </xf>
    <xf numFmtId="4" fontId="29" fillId="105" borderId="67" xfId="0" applyNumberFormat="1" applyFont="1" applyFill="1" applyBorder="1" applyAlignment="1">
      <alignment horizontal="center" vertical="center" wrapText="1"/>
    </xf>
    <xf numFmtId="2" fontId="29" fillId="104" borderId="68" xfId="0" applyNumberFormat="1" applyFont="1" applyFill="1" applyBorder="1" applyAlignment="1">
      <alignment horizontal="center" vertical="center" wrapText="1"/>
    </xf>
    <xf numFmtId="2" fontId="32" fillId="11" borderId="69" xfId="0" applyNumberFormat="1" applyFont="1" applyFill="1" applyBorder="1" applyAlignment="1">
      <alignment horizontal="center" vertical="center" wrapText="1"/>
    </xf>
    <xf numFmtId="2" fontId="29" fillId="104" borderId="70" xfId="0" applyNumberFormat="1" applyFont="1" applyFill="1" applyBorder="1" applyAlignment="1">
      <alignment horizontal="center" vertical="center" wrapText="1"/>
    </xf>
    <xf numFmtId="2" fontId="29" fillId="99" borderId="70" xfId="0" applyNumberFormat="1" applyFont="1" applyFill="1" applyBorder="1" applyAlignment="1">
      <alignment horizontal="center" vertical="center" wrapText="1"/>
    </xf>
    <xf numFmtId="2" fontId="32" fillId="11" borderId="71" xfId="0" applyNumberFormat="1" applyFont="1" applyFill="1" applyBorder="1" applyAlignment="1">
      <alignment horizontal="center" vertical="center" wrapText="1"/>
    </xf>
    <xf numFmtId="2" fontId="29" fillId="104" borderId="72" xfId="0" applyNumberFormat="1" applyFont="1" applyFill="1" applyBorder="1" applyAlignment="1">
      <alignment horizontal="center" vertical="center" wrapText="1"/>
    </xf>
    <xf numFmtId="2" fontId="29" fillId="99" borderId="72" xfId="0" applyNumberFormat="1" applyFont="1" applyFill="1" applyBorder="1" applyAlignment="1">
      <alignment horizontal="center" vertical="center" wrapText="1"/>
    </xf>
    <xf numFmtId="4" fontId="29" fillId="105" borderId="70" xfId="0" applyNumberFormat="1" applyFont="1" applyFill="1" applyBorder="1" applyAlignment="1">
      <alignment horizontal="center" vertical="center" wrapText="1"/>
    </xf>
    <xf numFmtId="4" fontId="32" fillId="11" borderId="9" xfId="0" applyNumberFormat="1" applyFont="1" applyFill="1" applyBorder="1" applyAlignment="1">
      <alignment horizontal="center" vertical="center" wrapText="1"/>
    </xf>
    <xf numFmtId="2" fontId="29" fillId="104" borderId="60" xfId="0" applyNumberFormat="1" applyFont="1" applyFill="1" applyBorder="1" applyAlignment="1" applyProtection="1">
      <alignment horizontal="center" vertical="center" wrapText="1"/>
      <protection locked="0"/>
    </xf>
    <xf numFmtId="0" fontId="32" fillId="106" borderId="40" xfId="0" applyFont="1" applyFill="1" applyBorder="1" applyAlignment="1">
      <alignment horizontal="center" vertical="center" wrapText="1"/>
    </xf>
    <xf numFmtId="2" fontId="32" fillId="106" borderId="49" xfId="0" applyNumberFormat="1" applyFont="1" applyFill="1" applyBorder="1" applyAlignment="1">
      <alignment horizontal="center" vertical="center" wrapText="1"/>
    </xf>
    <xf numFmtId="4" fontId="32" fillId="106" borderId="40" xfId="0" applyNumberFormat="1" applyFont="1" applyFill="1" applyBorder="1" applyAlignment="1">
      <alignment horizontal="center" vertical="center" wrapText="1"/>
    </xf>
    <xf numFmtId="2" fontId="32" fillId="106" borderId="50" xfId="0" applyNumberFormat="1" applyFont="1" applyFill="1" applyBorder="1" applyAlignment="1">
      <alignment horizontal="center" vertical="center" wrapText="1"/>
    </xf>
    <xf numFmtId="2" fontId="29" fillId="104" borderId="73" xfId="0" applyNumberFormat="1" applyFont="1" applyFill="1" applyBorder="1" applyAlignment="1" applyProtection="1">
      <alignment horizontal="center" vertical="center" wrapText="1"/>
      <protection locked="0"/>
    </xf>
    <xf numFmtId="2" fontId="32" fillId="106" borderId="74" xfId="0" applyNumberFormat="1" applyFont="1" applyFill="1" applyBorder="1" applyAlignment="1">
      <alignment horizontal="center" vertical="center" wrapText="1"/>
    </xf>
    <xf numFmtId="4" fontId="29" fillId="104" borderId="75" xfId="0" applyNumberFormat="1" applyFont="1" applyFill="1" applyBorder="1" applyAlignment="1">
      <alignment horizontal="center" vertical="center" wrapText="1"/>
    </xf>
    <xf numFmtId="4" fontId="29" fillId="99" borderId="75" xfId="0" applyNumberFormat="1" applyFont="1" applyFill="1" applyBorder="1" applyAlignment="1">
      <alignment horizontal="center" vertical="center" wrapText="1"/>
    </xf>
    <xf numFmtId="4" fontId="32" fillId="106" borderId="76" xfId="0" applyNumberFormat="1" applyFont="1" applyFill="1" applyBorder="1" applyAlignment="1">
      <alignment horizontal="center" vertical="center" wrapText="1"/>
    </xf>
    <xf numFmtId="4" fontId="29" fillId="99" borderId="76" xfId="0" applyNumberFormat="1" applyFont="1" applyFill="1" applyBorder="1" applyAlignment="1">
      <alignment horizontal="center" vertical="center" wrapText="1"/>
    </xf>
    <xf numFmtId="4" fontId="29" fillId="105" borderId="75" xfId="0" applyNumberFormat="1" applyFont="1" applyFill="1" applyBorder="1" applyAlignment="1">
      <alignment horizontal="center" vertical="center" wrapText="1"/>
    </xf>
    <xf numFmtId="0" fontId="52" fillId="101" borderId="26" xfId="0" applyFont="1" applyFill="1" applyBorder="1" applyAlignment="1" applyProtection="1">
      <alignment vertical="center" wrapText="1"/>
      <protection locked="0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vertical="center"/>
    </xf>
    <xf numFmtId="0" fontId="25" fillId="0" borderId="19" xfId="0" applyFont="1" applyBorder="1" applyAlignment="1">
      <alignment horizontal="center" vertical="center"/>
    </xf>
    <xf numFmtId="0" fontId="25" fillId="0" borderId="19" xfId="0" applyFont="1" applyBorder="1" applyAlignment="1">
      <alignment vertical="center"/>
    </xf>
    <xf numFmtId="2" fontId="25" fillId="0" borderId="19" xfId="0" applyNumberFormat="1" applyFont="1" applyBorder="1" applyAlignment="1">
      <alignment vertical="center"/>
    </xf>
    <xf numFmtId="2" fontId="25" fillId="0" borderId="19" xfId="0" applyNumberFormat="1" applyFont="1" applyBorder="1" applyAlignment="1">
      <alignment horizontal="right" vertical="center"/>
    </xf>
    <xf numFmtId="170" fontId="25" fillId="0" borderId="19" xfId="0" applyNumberFormat="1" applyFont="1" applyBorder="1" applyAlignment="1">
      <alignment horizontal="right" vertical="center"/>
    </xf>
    <xf numFmtId="0" fontId="35" fillId="98" borderId="19" xfId="4" applyFont="1" applyFill="1" applyBorder="1" applyAlignment="1">
      <alignment vertical="center"/>
    </xf>
    <xf numFmtId="2" fontId="35" fillId="98" borderId="19" xfId="4" applyNumberFormat="1" applyFont="1" applyFill="1" applyBorder="1" applyAlignment="1">
      <alignment vertical="center"/>
    </xf>
    <xf numFmtId="169" fontId="27" fillId="98" borderId="19" xfId="4" applyNumberFormat="1" applyFont="1" applyFill="1" applyBorder="1" applyAlignment="1">
      <alignment vertical="center"/>
    </xf>
    <xf numFmtId="10" fontId="27" fillId="98" borderId="19" xfId="5" applyNumberFormat="1" applyFont="1" applyFill="1" applyBorder="1" applyAlignment="1" applyProtection="1">
      <alignment vertical="center"/>
    </xf>
    <xf numFmtId="10" fontId="27" fillId="98" borderId="20" xfId="5" applyNumberFormat="1" applyFont="1" applyFill="1" applyBorder="1" applyAlignment="1" applyProtection="1">
      <alignment vertical="center"/>
    </xf>
    <xf numFmtId="10" fontId="29" fillId="7" borderId="15" xfId="6" applyNumberFormat="1" applyFont="1" applyFill="1" applyBorder="1" applyAlignment="1" applyProtection="1">
      <alignment horizontal="right" vertical="center" wrapText="1"/>
    </xf>
    <xf numFmtId="0" fontId="32" fillId="97" borderId="77" xfId="0" applyFont="1" applyFill="1" applyBorder="1" applyAlignment="1">
      <alignment horizontal="left" vertical="center" wrapText="1"/>
    </xf>
    <xf numFmtId="0" fontId="32" fillId="97" borderId="78" xfId="0" applyFont="1" applyFill="1" applyBorder="1" applyAlignment="1">
      <alignment horizontal="left" vertical="center" wrapText="1"/>
    </xf>
    <xf numFmtId="10" fontId="32" fillId="107" borderId="12" xfId="6" applyNumberFormat="1" applyFont="1" applyFill="1" applyBorder="1" applyAlignment="1" applyProtection="1">
      <alignment horizontal="center" vertical="center" wrapText="1"/>
    </xf>
    <xf numFmtId="10" fontId="32" fillId="107" borderId="32" xfId="6" applyNumberFormat="1" applyFont="1" applyFill="1" applyBorder="1" applyAlignment="1" applyProtection="1">
      <alignment horizontal="center" vertical="center" wrapText="1"/>
    </xf>
    <xf numFmtId="0" fontId="55" fillId="105" borderId="81" xfId="7" applyFont="1" applyFill="1" applyBorder="1" applyAlignment="1">
      <alignment horizontal="center" vertical="center"/>
    </xf>
    <xf numFmtId="0" fontId="55" fillId="105" borderId="80" xfId="7" applyFont="1" applyFill="1" applyBorder="1" applyAlignment="1">
      <alignment horizontal="center" vertical="center"/>
    </xf>
    <xf numFmtId="0" fontId="59" fillId="97" borderId="1" xfId="7" applyFont="1" applyAlignment="1">
      <alignment vertical="center"/>
    </xf>
    <xf numFmtId="0" fontId="61" fillId="97" borderId="1" xfId="7" applyFont="1" applyAlignment="1">
      <alignment horizontal="center" vertical="center" wrapText="1"/>
    </xf>
    <xf numFmtId="0" fontId="61" fillId="97" borderId="1" xfId="7" applyFont="1" applyAlignment="1">
      <alignment horizontal="center" vertical="center"/>
    </xf>
    <xf numFmtId="0" fontId="61" fillId="97" borderId="1" xfId="7" applyFont="1" applyAlignment="1">
      <alignment vertical="center"/>
    </xf>
    <xf numFmtId="2" fontId="61" fillId="97" borderId="1" xfId="7" applyNumberFormat="1" applyFont="1" applyAlignment="1">
      <alignment vertical="center"/>
    </xf>
    <xf numFmtId="0" fontId="32" fillId="97" borderId="84" xfId="0" applyFont="1" applyFill="1" applyBorder="1" applyAlignment="1">
      <alignment horizontal="center" vertical="center" wrapText="1"/>
    </xf>
    <xf numFmtId="0" fontId="32" fillId="97" borderId="84" xfId="0" applyFont="1" applyFill="1" applyBorder="1" applyAlignment="1">
      <alignment horizontal="left" vertical="center" wrapText="1"/>
    </xf>
    <xf numFmtId="2" fontId="32" fillId="97" borderId="84" xfId="0" applyNumberFormat="1" applyFont="1" applyFill="1" applyBorder="1" applyAlignment="1">
      <alignment horizontal="center" vertical="center" wrapText="1"/>
    </xf>
    <xf numFmtId="0" fontId="47" fillId="97" borderId="84" xfId="0" applyFont="1" applyFill="1" applyBorder="1" applyAlignment="1">
      <alignment horizontal="center" vertical="center" wrapText="1"/>
    </xf>
    <xf numFmtId="4" fontId="32" fillId="11" borderId="85" xfId="0" applyNumberFormat="1" applyFont="1" applyFill="1" applyBorder="1" applyAlignment="1">
      <alignment horizontal="center" vertical="center" wrapText="1"/>
    </xf>
    <xf numFmtId="2" fontId="32" fillId="106" borderId="86" xfId="0" applyNumberFormat="1" applyFont="1" applyFill="1" applyBorder="1" applyAlignment="1">
      <alignment horizontal="center" vertical="center" wrapText="1"/>
    </xf>
    <xf numFmtId="4" fontId="32" fillId="106" borderId="87" xfId="0" applyNumberFormat="1" applyFont="1" applyFill="1" applyBorder="1" applyAlignment="1">
      <alignment horizontal="center" vertical="center" wrapText="1"/>
    </xf>
    <xf numFmtId="2" fontId="32" fillId="106" borderId="85" xfId="0" applyNumberFormat="1" applyFont="1" applyFill="1" applyBorder="1" applyAlignment="1">
      <alignment horizontal="center" vertical="center" wrapText="1"/>
    </xf>
    <xf numFmtId="10" fontId="32" fillId="0" borderId="88" xfId="6" applyNumberFormat="1" applyFont="1" applyFill="1" applyBorder="1" applyAlignment="1" applyProtection="1">
      <alignment horizontal="center" vertical="center" wrapText="1"/>
    </xf>
    <xf numFmtId="10" fontId="32" fillId="0" borderId="89" xfId="6" applyNumberFormat="1" applyFont="1" applyFill="1" applyBorder="1" applyAlignment="1" applyProtection="1">
      <alignment horizontal="center" vertical="center" wrapText="1"/>
    </xf>
    <xf numFmtId="10" fontId="32" fillId="103" borderId="32" xfId="6" applyNumberFormat="1" applyFont="1" applyFill="1" applyBorder="1" applyAlignment="1" applyProtection="1">
      <alignment horizontal="center" vertical="center" wrapText="1"/>
    </xf>
    <xf numFmtId="0" fontId="32" fillId="97" borderId="34" xfId="0" applyFont="1" applyFill="1" applyBorder="1" applyAlignment="1">
      <alignment horizontal="center" vertical="center" wrapText="1"/>
    </xf>
    <xf numFmtId="4" fontId="32" fillId="11" borderId="90" xfId="0" applyNumberFormat="1" applyFont="1" applyFill="1" applyBorder="1" applyAlignment="1">
      <alignment horizontal="center" vertical="center" wrapText="1"/>
    </xf>
    <xf numFmtId="2" fontId="32" fillId="106" borderId="91" xfId="0" applyNumberFormat="1" applyFont="1" applyFill="1" applyBorder="1" applyAlignment="1">
      <alignment horizontal="center" vertical="center" wrapText="1"/>
    </xf>
    <xf numFmtId="2" fontId="32" fillId="106" borderId="90" xfId="0" applyNumberFormat="1" applyFont="1" applyFill="1" applyBorder="1" applyAlignment="1">
      <alignment horizontal="center" vertical="center" wrapText="1"/>
    </xf>
    <xf numFmtId="2" fontId="32" fillId="11" borderId="92" xfId="0" applyNumberFormat="1" applyFont="1" applyFill="1" applyBorder="1" applyAlignment="1">
      <alignment horizontal="center" vertical="center" wrapText="1"/>
    </xf>
    <xf numFmtId="4" fontId="32" fillId="11" borderId="93" xfId="0" applyNumberFormat="1" applyFont="1" applyFill="1" applyBorder="1" applyAlignment="1">
      <alignment horizontal="center" vertical="center" wrapText="1"/>
    </xf>
    <xf numFmtId="10" fontId="32" fillId="0" borderId="94" xfId="6" applyNumberFormat="1" applyFont="1" applyFill="1" applyBorder="1" applyAlignment="1" applyProtection="1">
      <alignment horizontal="center" vertical="center" wrapText="1"/>
    </xf>
    <xf numFmtId="10" fontId="32" fillId="0" borderId="95" xfId="6" applyNumberFormat="1" applyFont="1" applyFill="1" applyBorder="1" applyAlignment="1" applyProtection="1">
      <alignment horizontal="center" vertical="center" wrapText="1"/>
    </xf>
    <xf numFmtId="10" fontId="32" fillId="103" borderId="11" xfId="6" applyNumberFormat="1" applyFont="1" applyFill="1" applyBorder="1" applyAlignment="1" applyProtection="1">
      <alignment horizontal="center" vertical="center" wrapText="1"/>
    </xf>
    <xf numFmtId="43" fontId="25" fillId="0" borderId="1" xfId="0" applyNumberFormat="1" applyFont="1" applyBorder="1" applyAlignment="1">
      <alignment horizontal="center" vertical="center"/>
    </xf>
    <xf numFmtId="43" fontId="53" fillId="0" borderId="1" xfId="0" applyNumberFormat="1" applyFont="1" applyBorder="1" applyAlignment="1">
      <alignment horizontal="center" vertical="center"/>
    </xf>
    <xf numFmtId="43" fontId="25" fillId="0" borderId="26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61" fillId="97" borderId="96" xfId="7" applyFont="1" applyBorder="1" applyAlignment="1">
      <alignment horizontal="center" vertical="center"/>
    </xf>
    <xf numFmtId="0" fontId="61" fillId="97" borderId="96" xfId="7" applyFont="1" applyBorder="1" applyAlignment="1">
      <alignment horizontal="center" vertical="center" wrapText="1"/>
    </xf>
    <xf numFmtId="0" fontId="61" fillId="97" borderId="96" xfId="7" applyFont="1" applyBorder="1" applyAlignment="1">
      <alignment horizontal="left" vertical="center" wrapText="1"/>
    </xf>
    <xf numFmtId="0" fontId="61" fillId="97" borderId="96" xfId="7" applyFont="1" applyBorder="1" applyAlignment="1">
      <alignment vertical="center"/>
    </xf>
    <xf numFmtId="2" fontId="61" fillId="97" borderId="96" xfId="7" applyNumberFormat="1" applyFont="1" applyBorder="1" applyAlignment="1">
      <alignment vertical="center"/>
    </xf>
    <xf numFmtId="0" fontId="58" fillId="97" borderId="96" xfId="7" applyFont="1" applyBorder="1" applyAlignment="1">
      <alignment horizontal="center" vertical="center"/>
    </xf>
    <xf numFmtId="0" fontId="58" fillId="97" borderId="96" xfId="7" applyFont="1" applyBorder="1" applyAlignment="1">
      <alignment horizontal="center" vertical="center" wrapText="1"/>
    </xf>
    <xf numFmtId="0" fontId="58" fillId="97" borderId="96" xfId="7" applyFont="1" applyBorder="1" applyAlignment="1">
      <alignment vertical="center" wrapText="1"/>
    </xf>
    <xf numFmtId="0" fontId="58" fillId="97" borderId="96" xfId="7" applyFont="1" applyBorder="1" applyAlignment="1">
      <alignment vertical="center"/>
    </xf>
    <xf numFmtId="2" fontId="58" fillId="97" borderId="96" xfId="7" applyNumberFormat="1" applyFont="1" applyBorder="1" applyAlignment="1">
      <alignment vertical="center"/>
    </xf>
    <xf numFmtId="0" fontId="61" fillId="97" borderId="96" xfId="7" applyFont="1" applyBorder="1" applyAlignment="1">
      <alignment vertical="center" wrapText="1"/>
    </xf>
    <xf numFmtId="0" fontId="56" fillId="108" borderId="96" xfId="7" applyFont="1" applyFill="1" applyBorder="1" applyAlignment="1">
      <alignment horizontal="center" vertical="center"/>
    </xf>
    <xf numFmtId="0" fontId="56" fillId="108" borderId="96" xfId="7" applyFont="1" applyFill="1" applyBorder="1" applyAlignment="1">
      <alignment vertical="center"/>
    </xf>
    <xf numFmtId="0" fontId="57" fillId="108" borderId="96" xfId="7" applyFont="1" applyFill="1" applyBorder="1" applyAlignment="1">
      <alignment vertical="center"/>
    </xf>
    <xf numFmtId="0" fontId="57" fillId="108" borderId="96" xfId="7" applyFont="1" applyFill="1" applyBorder="1" applyAlignment="1">
      <alignment horizontal="center" vertical="center"/>
    </xf>
    <xf numFmtId="0" fontId="27" fillId="101" borderId="96" xfId="7" applyFont="1" applyFill="1" applyBorder="1" applyAlignment="1">
      <alignment horizontal="center" vertical="center"/>
    </xf>
    <xf numFmtId="0" fontId="27" fillId="101" borderId="96" xfId="7" applyFont="1" applyFill="1" applyBorder="1" applyAlignment="1">
      <alignment horizontal="center" vertical="center" wrapText="1"/>
    </xf>
    <xf numFmtId="0" fontId="27" fillId="101" borderId="96" xfId="7" applyFont="1" applyFill="1" applyBorder="1" applyAlignment="1">
      <alignment vertical="center" wrapText="1"/>
    </xf>
    <xf numFmtId="0" fontId="27" fillId="101" borderId="96" xfId="7" applyFont="1" applyFill="1" applyBorder="1" applyAlignment="1">
      <alignment vertical="center"/>
    </xf>
    <xf numFmtId="0" fontId="27" fillId="97" borderId="96" xfId="7" applyFont="1" applyBorder="1" applyAlignment="1">
      <alignment horizontal="center" vertical="center"/>
    </xf>
    <xf numFmtId="0" fontId="27" fillId="97" borderId="96" xfId="7" applyFont="1" applyBorder="1" applyAlignment="1">
      <alignment vertical="center" wrapText="1"/>
    </xf>
    <xf numFmtId="0" fontId="27" fillId="97" borderId="96" xfId="7" applyFont="1" applyBorder="1" applyAlignment="1">
      <alignment vertical="center"/>
    </xf>
    <xf numFmtId="2" fontId="27" fillId="97" borderId="96" xfId="7" applyNumberFormat="1" applyFont="1" applyBorder="1" applyAlignment="1">
      <alignment vertical="center"/>
    </xf>
    <xf numFmtId="0" fontId="27" fillId="107" borderId="96" xfId="7" applyFont="1" applyFill="1" applyBorder="1" applyAlignment="1">
      <alignment horizontal="center" vertical="center"/>
    </xf>
    <xf numFmtId="0" fontId="27" fillId="107" borderId="96" xfId="7" applyFont="1" applyFill="1" applyBorder="1" applyAlignment="1">
      <alignment horizontal="center" vertical="center" wrapText="1"/>
    </xf>
    <xf numFmtId="0" fontId="27" fillId="107" borderId="96" xfId="7" applyFont="1" applyFill="1" applyBorder="1" applyAlignment="1">
      <alignment vertical="center" wrapText="1"/>
    </xf>
    <xf numFmtId="0" fontId="27" fillId="107" borderId="96" xfId="7" applyFont="1" applyFill="1" applyBorder="1" applyAlignment="1">
      <alignment vertical="center"/>
    </xf>
    <xf numFmtId="2" fontId="27" fillId="107" borderId="96" xfId="7" applyNumberFormat="1" applyFont="1" applyFill="1" applyBorder="1" applyAlignment="1">
      <alignment vertical="center"/>
    </xf>
    <xf numFmtId="2" fontId="58" fillId="97" borderId="96" xfId="7" applyNumberFormat="1" applyFont="1" applyBorder="1" applyAlignment="1">
      <alignment horizontal="center" vertical="center"/>
    </xf>
    <xf numFmtId="2" fontId="61" fillId="97" borderId="96" xfId="7" applyNumberFormat="1" applyFont="1" applyBorder="1" applyAlignment="1">
      <alignment horizontal="center" vertical="center"/>
    </xf>
    <xf numFmtId="2" fontId="27" fillId="101" borderId="96" xfId="7" applyNumberFormat="1" applyFont="1" applyFill="1" applyBorder="1" applyAlignment="1">
      <alignment horizontal="center" vertical="center"/>
    </xf>
    <xf numFmtId="2" fontId="27" fillId="101" borderId="96" xfId="7" applyNumberFormat="1" applyFont="1" applyFill="1" applyBorder="1" applyAlignment="1">
      <alignment vertical="center"/>
    </xf>
    <xf numFmtId="0" fontId="61" fillId="107" borderId="96" xfId="7" applyFont="1" applyFill="1" applyBorder="1" applyAlignment="1">
      <alignment horizontal="center" vertical="center"/>
    </xf>
    <xf numFmtId="0" fontId="61" fillId="107" borderId="96" xfId="7" applyFont="1" applyFill="1" applyBorder="1" applyAlignment="1">
      <alignment horizontal="center" vertical="center" wrapText="1"/>
    </xf>
    <xf numFmtId="2" fontId="61" fillId="107" borderId="96" xfId="7" applyNumberFormat="1" applyFont="1" applyFill="1" applyBorder="1" applyAlignment="1">
      <alignment horizontal="center" vertical="center"/>
    </xf>
    <xf numFmtId="2" fontId="61" fillId="107" borderId="96" xfId="7" applyNumberFormat="1" applyFont="1" applyFill="1" applyBorder="1" applyAlignment="1">
      <alignment vertical="center"/>
    </xf>
    <xf numFmtId="0" fontId="61" fillId="107" borderId="96" xfId="7" applyFont="1" applyFill="1" applyBorder="1" applyAlignment="1">
      <alignment vertical="center"/>
    </xf>
    <xf numFmtId="0" fontId="61" fillId="101" borderId="96" xfId="7" applyFont="1" applyFill="1" applyBorder="1" applyAlignment="1">
      <alignment horizontal="center" vertical="center"/>
    </xf>
    <xf numFmtId="0" fontId="61" fillId="101" borderId="96" xfId="7" applyFont="1" applyFill="1" applyBorder="1" applyAlignment="1">
      <alignment horizontal="center" vertical="center" wrapText="1"/>
    </xf>
    <xf numFmtId="0" fontId="61" fillId="101" borderId="96" xfId="7" applyFont="1" applyFill="1" applyBorder="1" applyAlignment="1">
      <alignment vertical="center"/>
    </xf>
    <xf numFmtId="2" fontId="61" fillId="101" borderId="96" xfId="7" applyNumberFormat="1" applyFont="1" applyFill="1" applyBorder="1" applyAlignment="1">
      <alignment vertical="center"/>
    </xf>
    <xf numFmtId="172" fontId="61" fillId="97" borderId="96" xfId="7" applyNumberFormat="1" applyFont="1" applyBorder="1" applyAlignment="1">
      <alignment vertical="center"/>
    </xf>
    <xf numFmtId="0" fontId="0" fillId="0" borderId="96" xfId="0" applyBorder="1"/>
    <xf numFmtId="0" fontId="0" fillId="0" borderId="96" xfId="0" applyBorder="1" applyAlignment="1">
      <alignment wrapText="1"/>
    </xf>
    <xf numFmtId="0" fontId="56" fillId="108" borderId="96" xfId="7" applyFont="1" applyFill="1" applyBorder="1" applyAlignment="1">
      <alignment horizontal="center" vertical="center" wrapText="1"/>
    </xf>
    <xf numFmtId="0" fontId="62" fillId="101" borderId="25" xfId="0" applyFont="1" applyFill="1" applyBorder="1" applyAlignment="1" applyProtection="1">
      <alignment horizontal="center" vertical="center" wrapText="1"/>
      <protection locked="0"/>
    </xf>
    <xf numFmtId="0" fontId="62" fillId="101" borderId="26" xfId="0" applyFont="1" applyFill="1" applyBorder="1" applyAlignment="1" applyProtection="1">
      <alignment horizontal="center" vertical="center" wrapText="1"/>
      <protection locked="0"/>
    </xf>
    <xf numFmtId="0" fontId="62" fillId="101" borderId="27" xfId="0" applyFont="1" applyFill="1" applyBorder="1" applyAlignment="1" applyProtection="1">
      <alignment horizontal="center" vertical="center" wrapText="1"/>
      <protection locked="0"/>
    </xf>
    <xf numFmtId="0" fontId="62" fillId="101" borderId="18" xfId="0" applyFont="1" applyFill="1" applyBorder="1" applyAlignment="1" applyProtection="1">
      <alignment horizontal="center" vertical="center" wrapText="1"/>
      <protection locked="0"/>
    </xf>
    <xf numFmtId="0" fontId="62" fillId="101" borderId="19" xfId="0" applyFont="1" applyFill="1" applyBorder="1" applyAlignment="1" applyProtection="1">
      <alignment horizontal="center" vertical="center" wrapText="1"/>
      <protection locked="0"/>
    </xf>
    <xf numFmtId="0" fontId="62" fillId="101" borderId="20" xfId="0" applyFont="1" applyFill="1" applyBorder="1" applyAlignment="1" applyProtection="1">
      <alignment horizontal="center" vertical="center" wrapText="1"/>
      <protection locked="0"/>
    </xf>
    <xf numFmtId="0" fontId="42" fillId="101" borderId="25" xfId="0" applyFont="1" applyFill="1" applyBorder="1" applyAlignment="1" applyProtection="1">
      <alignment horizontal="center" vertical="center" wrapText="1"/>
      <protection locked="0"/>
    </xf>
    <xf numFmtId="0" fontId="42" fillId="101" borderId="26" xfId="0" applyFont="1" applyFill="1" applyBorder="1" applyAlignment="1" applyProtection="1">
      <alignment horizontal="center" vertical="center" wrapText="1"/>
      <protection locked="0"/>
    </xf>
    <xf numFmtId="0" fontId="42" fillId="101" borderId="27" xfId="0" applyFont="1" applyFill="1" applyBorder="1" applyAlignment="1" applyProtection="1">
      <alignment horizontal="center" vertical="center" wrapText="1"/>
      <protection locked="0"/>
    </xf>
    <xf numFmtId="0" fontId="42" fillId="101" borderId="16" xfId="0" applyFont="1" applyFill="1" applyBorder="1" applyAlignment="1" applyProtection="1">
      <alignment horizontal="center" vertical="center" wrapText="1"/>
      <protection locked="0"/>
    </xf>
    <xf numFmtId="0" fontId="42" fillId="101" borderId="1" xfId="0" applyFont="1" applyFill="1" applyBorder="1" applyAlignment="1" applyProtection="1">
      <alignment horizontal="center" vertical="center" wrapText="1"/>
      <protection locked="0"/>
    </xf>
    <xf numFmtId="0" fontId="42" fillId="101" borderId="17" xfId="0" applyFont="1" applyFill="1" applyBorder="1" applyAlignment="1" applyProtection="1">
      <alignment horizontal="center" vertical="center" wrapText="1"/>
      <protection locked="0"/>
    </xf>
    <xf numFmtId="0" fontId="42" fillId="101" borderId="18" xfId="0" applyFont="1" applyFill="1" applyBorder="1" applyAlignment="1" applyProtection="1">
      <alignment horizontal="center" vertical="center" wrapText="1"/>
      <protection locked="0"/>
    </xf>
    <xf numFmtId="0" fontId="42" fillId="101" borderId="19" xfId="0" applyFont="1" applyFill="1" applyBorder="1" applyAlignment="1" applyProtection="1">
      <alignment horizontal="center" vertical="center" wrapText="1"/>
      <protection locked="0"/>
    </xf>
    <xf numFmtId="0" fontId="42" fillId="101" borderId="20" xfId="0" applyFont="1" applyFill="1" applyBorder="1" applyAlignment="1" applyProtection="1">
      <alignment horizontal="center" vertical="center" wrapText="1"/>
      <protection locked="0"/>
    </xf>
    <xf numFmtId="0" fontId="46" fillId="101" borderId="25" xfId="0" applyFont="1" applyFill="1" applyBorder="1" applyAlignment="1" applyProtection="1">
      <alignment horizontal="center" vertical="center" wrapText="1"/>
      <protection locked="0"/>
    </xf>
    <xf numFmtId="0" fontId="46" fillId="101" borderId="26" xfId="0" applyFont="1" applyFill="1" applyBorder="1" applyAlignment="1" applyProtection="1">
      <alignment horizontal="center" vertical="center" wrapText="1"/>
      <protection locked="0"/>
    </xf>
    <xf numFmtId="0" fontId="46" fillId="101" borderId="27" xfId="0" applyFont="1" applyFill="1" applyBorder="1" applyAlignment="1" applyProtection="1">
      <alignment horizontal="center" vertical="center" wrapText="1"/>
      <protection locked="0"/>
    </xf>
    <xf numFmtId="0" fontId="46" fillId="101" borderId="18" xfId="0" applyFont="1" applyFill="1" applyBorder="1" applyAlignment="1" applyProtection="1">
      <alignment horizontal="center" vertical="center" wrapText="1"/>
      <protection locked="0"/>
    </xf>
    <xf numFmtId="0" fontId="46" fillId="101" borderId="19" xfId="0" applyFont="1" applyFill="1" applyBorder="1" applyAlignment="1" applyProtection="1">
      <alignment horizontal="center" vertical="center" wrapText="1"/>
      <protection locked="0"/>
    </xf>
    <xf numFmtId="0" fontId="46" fillId="101" borderId="20" xfId="0" applyFont="1" applyFill="1" applyBorder="1" applyAlignment="1" applyProtection="1">
      <alignment horizontal="center" vertical="center" wrapText="1"/>
      <protection locked="0"/>
    </xf>
    <xf numFmtId="0" fontId="42" fillId="101" borderId="13" xfId="0" applyFont="1" applyFill="1" applyBorder="1" applyAlignment="1" applyProtection="1">
      <alignment horizontal="center" vertical="center" wrapText="1"/>
      <protection locked="0"/>
    </xf>
    <xf numFmtId="0" fontId="42" fillId="101" borderId="14" xfId="0" applyFont="1" applyFill="1" applyBorder="1" applyAlignment="1" applyProtection="1">
      <alignment horizontal="center" vertical="center" wrapText="1"/>
      <protection locked="0"/>
    </xf>
    <xf numFmtId="0" fontId="42" fillId="101" borderId="15" xfId="0" applyFont="1" applyFill="1" applyBorder="1" applyAlignment="1" applyProtection="1">
      <alignment horizontal="center" vertical="center" wrapText="1"/>
      <protection locked="0"/>
    </xf>
    <xf numFmtId="0" fontId="0" fillId="0" borderId="97" xfId="0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0" fillId="0" borderId="99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 wrapText="1"/>
    </xf>
    <xf numFmtId="0" fontId="0" fillId="0" borderId="102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0" fontId="42" fillId="101" borderId="28" xfId="0" applyFont="1" applyFill="1" applyBorder="1" applyAlignment="1" applyProtection="1">
      <alignment horizontal="center" vertical="center" wrapText="1"/>
      <protection locked="0"/>
    </xf>
    <xf numFmtId="0" fontId="42" fillId="101" borderId="29" xfId="0" applyFont="1" applyFill="1" applyBorder="1" applyAlignment="1" applyProtection="1">
      <alignment horizontal="center" vertical="center" wrapText="1"/>
      <protection locked="0"/>
    </xf>
    <xf numFmtId="0" fontId="55" fillId="105" borderId="82" xfId="7" applyFont="1" applyFill="1" applyBorder="1" applyAlignment="1">
      <alignment horizontal="center" vertical="center"/>
    </xf>
    <xf numFmtId="0" fontId="55" fillId="105" borderId="79" xfId="7" applyFont="1" applyFill="1" applyBorder="1" applyAlignment="1">
      <alignment horizontal="center" vertical="center"/>
    </xf>
    <xf numFmtId="0" fontId="55" fillId="105" borderId="83" xfId="7" applyFont="1" applyFill="1" applyBorder="1" applyAlignment="1">
      <alignment horizontal="center" vertical="center"/>
    </xf>
    <xf numFmtId="0" fontId="55" fillId="105" borderId="80" xfId="7" applyFont="1" applyFill="1" applyBorder="1" applyAlignment="1">
      <alignment horizontal="center" vertical="center"/>
    </xf>
    <xf numFmtId="0" fontId="55" fillId="105" borderId="1" xfId="7" applyFont="1" applyFill="1" applyAlignment="1">
      <alignment horizontal="center" vertical="center"/>
    </xf>
    <xf numFmtId="0" fontId="60" fillId="105" borderId="81" xfId="7" applyFont="1" applyFill="1" applyBorder="1" applyAlignment="1">
      <alignment horizontal="center" vertical="center" wrapText="1"/>
    </xf>
    <xf numFmtId="0" fontId="55" fillId="105" borderId="81" xfId="7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left" vertical="top" wrapText="1"/>
      <protection locked="0"/>
    </xf>
    <xf numFmtId="0" fontId="22" fillId="101" borderId="25" xfId="0" applyFont="1" applyFill="1" applyBorder="1" applyAlignment="1">
      <alignment horizontal="center" vertical="center" wrapText="1"/>
    </xf>
    <xf numFmtId="0" fontId="22" fillId="101" borderId="26" xfId="0" applyFont="1" applyFill="1" applyBorder="1" applyAlignment="1">
      <alignment horizontal="center" vertical="center" wrapText="1"/>
    </xf>
    <xf numFmtId="0" fontId="22" fillId="101" borderId="27" xfId="0" applyFont="1" applyFill="1" applyBorder="1" applyAlignment="1">
      <alignment horizontal="center" vertical="center" wrapText="1"/>
    </xf>
    <xf numFmtId="0" fontId="22" fillId="101" borderId="16" xfId="0" applyFont="1" applyFill="1" applyBorder="1" applyAlignment="1">
      <alignment horizontal="center" vertical="center" wrapText="1"/>
    </xf>
    <xf numFmtId="0" fontId="22" fillId="101" borderId="1" xfId="0" applyFont="1" applyFill="1" applyBorder="1" applyAlignment="1">
      <alignment horizontal="center" vertical="center" wrapText="1"/>
    </xf>
    <xf numFmtId="0" fontId="22" fillId="101" borderId="17" xfId="0" applyFont="1" applyFill="1" applyBorder="1" applyAlignment="1">
      <alignment horizontal="center" vertical="center" wrapText="1"/>
    </xf>
    <xf numFmtId="0" fontId="42" fillId="101" borderId="13" xfId="0" applyFont="1" applyFill="1" applyBorder="1" applyAlignment="1" applyProtection="1">
      <alignment horizontal="left" vertical="center" wrapText="1"/>
      <protection locked="0"/>
    </xf>
    <xf numFmtId="0" fontId="42" fillId="101" borderId="14" xfId="0" applyFont="1" applyFill="1" applyBorder="1" applyAlignment="1" applyProtection="1">
      <alignment horizontal="left" vertical="center" wrapText="1"/>
      <protection locked="0"/>
    </xf>
    <xf numFmtId="0" fontId="42" fillId="101" borderId="26" xfId="0" applyFont="1" applyFill="1" applyBorder="1" applyAlignment="1" applyProtection="1">
      <alignment horizontal="left" vertical="center" wrapText="1"/>
      <protection locked="0"/>
    </xf>
    <xf numFmtId="0" fontId="42" fillId="101" borderId="27" xfId="0" applyFont="1" applyFill="1" applyBorder="1" applyAlignment="1" applyProtection="1">
      <alignment horizontal="left" vertical="center" wrapText="1"/>
      <protection locked="0"/>
    </xf>
    <xf numFmtId="0" fontId="46" fillId="101" borderId="13" xfId="0" applyFont="1" applyFill="1" applyBorder="1" applyAlignment="1" applyProtection="1">
      <alignment horizontal="center" vertical="center" wrapText="1"/>
      <protection locked="0"/>
    </xf>
    <xf numFmtId="0" fontId="46" fillId="101" borderId="14" xfId="0" applyFont="1" applyFill="1" applyBorder="1" applyAlignment="1" applyProtection="1">
      <alignment horizontal="center" vertical="center" wrapText="1"/>
      <protection locked="0"/>
    </xf>
    <xf numFmtId="0" fontId="44" fillId="101" borderId="25" xfId="0" applyFont="1" applyFill="1" applyBorder="1" applyAlignment="1" applyProtection="1">
      <alignment horizontal="center" vertical="center" wrapText="1"/>
      <protection locked="0"/>
    </xf>
    <xf numFmtId="0" fontId="44" fillId="101" borderId="26" xfId="0" applyFont="1" applyFill="1" applyBorder="1" applyAlignment="1" applyProtection="1">
      <alignment horizontal="center" vertical="center" wrapText="1"/>
      <protection locked="0"/>
    </xf>
    <xf numFmtId="0" fontId="44" fillId="101" borderId="27" xfId="0" applyFont="1" applyFill="1" applyBorder="1" applyAlignment="1" applyProtection="1">
      <alignment horizontal="center" vertical="center" wrapText="1"/>
      <protection locked="0"/>
    </xf>
    <xf numFmtId="0" fontId="44" fillId="101" borderId="18" xfId="0" applyFont="1" applyFill="1" applyBorder="1" applyAlignment="1" applyProtection="1">
      <alignment horizontal="center" vertical="center" wrapText="1"/>
      <protection locked="0"/>
    </xf>
    <xf numFmtId="0" fontId="44" fillId="101" borderId="19" xfId="0" applyFont="1" applyFill="1" applyBorder="1" applyAlignment="1" applyProtection="1">
      <alignment horizontal="center" vertical="center" wrapText="1"/>
      <protection locked="0"/>
    </xf>
    <xf numFmtId="0" fontId="44" fillId="101" borderId="20" xfId="0" applyFont="1" applyFill="1" applyBorder="1" applyAlignment="1" applyProtection="1">
      <alignment horizontal="center" vertical="center" wrapText="1"/>
      <protection locked="0"/>
    </xf>
    <xf numFmtId="0" fontId="43" fillId="101" borderId="25" xfId="0" applyFont="1" applyFill="1" applyBorder="1" applyAlignment="1" applyProtection="1">
      <alignment horizontal="center" vertical="center" wrapText="1"/>
      <protection locked="0"/>
    </xf>
    <xf numFmtId="0" fontId="43" fillId="101" borderId="26" xfId="0" applyFont="1" applyFill="1" applyBorder="1" applyAlignment="1" applyProtection="1">
      <alignment horizontal="center" vertical="center" wrapText="1"/>
      <protection locked="0"/>
    </xf>
    <xf numFmtId="0" fontId="43" fillId="101" borderId="27" xfId="0" applyFont="1" applyFill="1" applyBorder="1" applyAlignment="1" applyProtection="1">
      <alignment horizontal="center" vertical="center" wrapText="1"/>
      <protection locked="0"/>
    </xf>
    <xf numFmtId="0" fontId="43" fillId="101" borderId="16" xfId="0" applyFont="1" applyFill="1" applyBorder="1" applyAlignment="1" applyProtection="1">
      <alignment horizontal="center" vertical="center" wrapText="1"/>
      <protection locked="0"/>
    </xf>
    <xf numFmtId="0" fontId="43" fillId="101" borderId="1" xfId="0" applyFont="1" applyFill="1" applyBorder="1" applyAlignment="1" applyProtection="1">
      <alignment horizontal="center" vertical="center" wrapText="1"/>
      <protection locked="0"/>
    </xf>
    <xf numFmtId="0" fontId="43" fillId="101" borderId="17" xfId="0" applyFont="1" applyFill="1" applyBorder="1" applyAlignment="1" applyProtection="1">
      <alignment horizontal="center" vertical="center" wrapText="1"/>
      <protection locked="0"/>
    </xf>
    <xf numFmtId="0" fontId="13" fillId="101" borderId="28" xfId="0" applyFont="1" applyFill="1" applyBorder="1" applyAlignment="1">
      <alignment horizontal="center" vertical="center" wrapText="1"/>
    </xf>
    <xf numFmtId="0" fontId="29" fillId="101" borderId="29" xfId="0" applyFont="1" applyFill="1" applyBorder="1" applyAlignment="1">
      <alignment horizontal="center" vertical="center" wrapText="1"/>
    </xf>
    <xf numFmtId="2" fontId="31" fillId="101" borderId="26" xfId="0" applyNumberFormat="1" applyFont="1" applyFill="1" applyBorder="1" applyAlignment="1">
      <alignment horizontal="center" vertical="center"/>
    </xf>
    <xf numFmtId="2" fontId="31" fillId="101" borderId="19" xfId="0" applyNumberFormat="1" applyFont="1" applyFill="1" applyBorder="1" applyAlignment="1">
      <alignment horizontal="center" vertical="center"/>
    </xf>
    <xf numFmtId="0" fontId="48" fillId="101" borderId="28" xfId="0" applyFont="1" applyFill="1" applyBorder="1" applyAlignment="1">
      <alignment horizontal="center" vertical="center"/>
    </xf>
    <xf numFmtId="0" fontId="48" fillId="101" borderId="29" xfId="0" applyFont="1" applyFill="1" applyBorder="1" applyAlignment="1">
      <alignment horizontal="center" vertical="center"/>
    </xf>
    <xf numFmtId="2" fontId="30" fillId="101" borderId="28" xfId="0" applyNumberFormat="1" applyFont="1" applyFill="1" applyBorder="1" applyAlignment="1">
      <alignment horizontal="center" vertical="center" wrapText="1"/>
    </xf>
    <xf numFmtId="2" fontId="30" fillId="101" borderId="29" xfId="0" applyNumberFormat="1" applyFont="1" applyFill="1" applyBorder="1" applyAlignment="1">
      <alignment horizontal="center" vertical="center" wrapText="1"/>
    </xf>
    <xf numFmtId="0" fontId="31" fillId="101" borderId="27" xfId="0" applyFont="1" applyFill="1" applyBorder="1" applyAlignment="1">
      <alignment horizontal="center" vertical="center" wrapText="1"/>
    </xf>
    <xf numFmtId="0" fontId="31" fillId="101" borderId="20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9" fillId="101" borderId="28" xfId="0" applyFont="1" applyFill="1" applyBorder="1" applyAlignment="1">
      <alignment horizontal="center" vertical="center"/>
    </xf>
    <xf numFmtId="0" fontId="29" fillId="101" borderId="29" xfId="0" applyFont="1" applyFill="1" applyBorder="1" applyAlignment="1">
      <alignment horizontal="center" vertical="center"/>
    </xf>
    <xf numFmtId="0" fontId="34" fillId="3" borderId="53" xfId="0" applyFont="1" applyFill="1" applyBorder="1" applyAlignment="1" applyProtection="1">
      <alignment horizontal="center" wrapText="1"/>
      <protection locked="0"/>
    </xf>
    <xf numFmtId="0" fontId="34" fillId="3" borderId="40" xfId="0" applyFont="1" applyFill="1" applyBorder="1" applyAlignment="1" applyProtection="1">
      <alignment horizontal="center" wrapText="1"/>
      <protection locked="0"/>
    </xf>
    <xf numFmtId="0" fontId="31" fillId="101" borderId="28" xfId="2" applyFont="1" applyFill="1" applyBorder="1" applyAlignment="1">
      <alignment horizontal="center" vertical="center" wrapText="1"/>
    </xf>
    <xf numFmtId="0" fontId="31" fillId="101" borderId="29" xfId="2" applyFont="1" applyFill="1" applyBorder="1" applyAlignment="1">
      <alignment horizontal="center" vertical="center" wrapText="1"/>
    </xf>
    <xf numFmtId="169" fontId="31" fillId="101" borderId="28" xfId="3" applyFont="1" applyFill="1" applyBorder="1" applyAlignment="1" applyProtection="1">
      <alignment horizontal="center" vertical="center" wrapText="1"/>
    </xf>
    <xf numFmtId="169" fontId="31" fillId="101" borderId="29" xfId="3" applyFont="1" applyFill="1" applyBorder="1" applyAlignment="1" applyProtection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31" fillId="101" borderId="26" xfId="2" applyFont="1" applyFill="1" applyBorder="1" applyAlignment="1">
      <alignment horizontal="center" vertical="center" wrapText="1"/>
    </xf>
    <xf numFmtId="0" fontId="31" fillId="101" borderId="19" xfId="2" applyFont="1" applyFill="1" applyBorder="1" applyAlignment="1">
      <alignment horizontal="center" vertical="center" wrapText="1"/>
    </xf>
    <xf numFmtId="169" fontId="31" fillId="102" borderId="28" xfId="3" applyFont="1" applyFill="1" applyBorder="1" applyAlignment="1" applyProtection="1">
      <alignment horizontal="center" vertical="center" wrapText="1"/>
    </xf>
    <xf numFmtId="169" fontId="31" fillId="102" borderId="29" xfId="3" applyFont="1" applyFill="1" applyBorder="1" applyAlignment="1" applyProtection="1">
      <alignment horizontal="center" vertical="center" wrapText="1"/>
    </xf>
    <xf numFmtId="2" fontId="31" fillId="101" borderId="26" xfId="2" applyNumberFormat="1" applyFont="1" applyFill="1" applyBorder="1" applyAlignment="1">
      <alignment horizontal="center" vertical="center" wrapText="1"/>
    </xf>
    <xf numFmtId="2" fontId="31" fillId="101" borderId="19" xfId="2" applyNumberFormat="1" applyFont="1" applyFill="1" applyBorder="1" applyAlignment="1">
      <alignment horizontal="center" vertical="center" wrapText="1"/>
    </xf>
    <xf numFmtId="0" fontId="29" fillId="101" borderId="27" xfId="0" applyFont="1" applyFill="1" applyBorder="1" applyAlignment="1">
      <alignment horizontal="center" vertical="center"/>
    </xf>
    <xf numFmtId="0" fontId="29" fillId="101" borderId="20" xfId="0" applyFont="1" applyFill="1" applyBorder="1" applyAlignment="1">
      <alignment horizontal="center" vertical="center"/>
    </xf>
    <xf numFmtId="0" fontId="34" fillId="3" borderId="31" xfId="0" applyFont="1" applyFill="1" applyBorder="1" applyAlignment="1" applyProtection="1">
      <alignment horizontal="center" wrapText="1"/>
      <protection locked="0"/>
    </xf>
    <xf numFmtId="0" fontId="25" fillId="0" borderId="13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34" fillId="101" borderId="26" xfId="0" applyFont="1" applyFill="1" applyBorder="1" applyAlignment="1" applyProtection="1">
      <alignment horizontal="center" vertical="center" wrapText="1"/>
      <protection locked="0"/>
    </xf>
    <xf numFmtId="0" fontId="34" fillId="101" borderId="27" xfId="0" applyFont="1" applyFill="1" applyBorder="1" applyAlignment="1" applyProtection="1">
      <alignment horizontal="center" vertical="center" wrapText="1"/>
      <protection locked="0"/>
    </xf>
    <xf numFmtId="0" fontId="34" fillId="101" borderId="19" xfId="0" applyFont="1" applyFill="1" applyBorder="1" applyAlignment="1" applyProtection="1">
      <alignment horizontal="center" vertical="center" wrapText="1"/>
      <protection locked="0"/>
    </xf>
    <xf numFmtId="0" fontId="34" fillId="101" borderId="20" xfId="0" applyFont="1" applyFill="1" applyBorder="1" applyAlignment="1" applyProtection="1">
      <alignment horizontal="center" vertical="center" wrapText="1"/>
      <protection locked="0"/>
    </xf>
    <xf numFmtId="0" fontId="34" fillId="101" borderId="25" xfId="0" applyFont="1" applyFill="1" applyBorder="1" applyAlignment="1" applyProtection="1">
      <alignment horizontal="center" vertical="center" wrapText="1"/>
      <protection locked="0"/>
    </xf>
    <xf numFmtId="0" fontId="34" fillId="101" borderId="18" xfId="0" applyFont="1" applyFill="1" applyBorder="1" applyAlignment="1" applyProtection="1">
      <alignment horizontal="center" vertical="center" wrapText="1"/>
      <protection locked="0"/>
    </xf>
    <xf numFmtId="0" fontId="29" fillId="101" borderId="26" xfId="0" applyFont="1" applyFill="1" applyBorder="1" applyAlignment="1">
      <alignment horizontal="center" vertical="center"/>
    </xf>
    <xf numFmtId="0" fontId="29" fillId="101" borderId="19" xfId="0" applyFont="1" applyFill="1" applyBorder="1" applyAlignment="1">
      <alignment horizontal="center" vertical="center"/>
    </xf>
    <xf numFmtId="0" fontId="29" fillId="101" borderId="28" xfId="0" applyFont="1" applyFill="1" applyBorder="1" applyAlignment="1">
      <alignment horizontal="center" vertical="center" wrapText="1"/>
    </xf>
    <xf numFmtId="0" fontId="31" fillId="101" borderId="26" xfId="0" applyFont="1" applyFill="1" applyBorder="1" applyAlignment="1">
      <alignment horizontal="center" vertical="center"/>
    </xf>
    <xf numFmtId="0" fontId="31" fillId="101" borderId="19" xfId="0" applyFont="1" applyFill="1" applyBorder="1" applyAlignment="1">
      <alignment horizontal="center" vertical="center"/>
    </xf>
    <xf numFmtId="0" fontId="31" fillId="101" borderId="28" xfId="0" applyFont="1" applyFill="1" applyBorder="1" applyAlignment="1">
      <alignment horizontal="center" vertical="center"/>
    </xf>
    <xf numFmtId="0" fontId="31" fillId="101" borderId="29" xfId="0" applyFont="1" applyFill="1" applyBorder="1" applyAlignment="1">
      <alignment horizontal="center" vertical="center"/>
    </xf>
    <xf numFmtId="0" fontId="30" fillId="101" borderId="28" xfId="0" applyFont="1" applyFill="1" applyBorder="1" applyAlignment="1">
      <alignment horizontal="center" vertical="center" wrapText="1"/>
    </xf>
    <xf numFmtId="0" fontId="30" fillId="101" borderId="29" xfId="0" applyFont="1" applyFill="1" applyBorder="1" applyAlignment="1">
      <alignment horizontal="center" vertical="center" wrapText="1"/>
    </xf>
    <xf numFmtId="0" fontId="34" fillId="101" borderId="16" xfId="0" applyFont="1" applyFill="1" applyBorder="1" applyAlignment="1" applyProtection="1">
      <alignment horizontal="center" vertical="center" wrapText="1"/>
      <protection locked="0"/>
    </xf>
    <xf numFmtId="0" fontId="34" fillId="101" borderId="1" xfId="0" applyFont="1" applyFill="1" applyBorder="1" applyAlignment="1" applyProtection="1">
      <alignment horizontal="center" vertical="center" wrapText="1"/>
      <protection locked="0"/>
    </xf>
    <xf numFmtId="0" fontId="34" fillId="101" borderId="17" xfId="0" applyFont="1" applyFill="1" applyBorder="1" applyAlignment="1" applyProtection="1">
      <alignment horizontal="center" vertical="center" wrapText="1"/>
      <protection locked="0"/>
    </xf>
    <xf numFmtId="0" fontId="30" fillId="101" borderId="25" xfId="0" applyFont="1" applyFill="1" applyBorder="1" applyAlignment="1">
      <alignment horizontal="center" vertical="center" wrapText="1"/>
    </xf>
    <xf numFmtId="0" fontId="30" fillId="101" borderId="26" xfId="0" applyFont="1" applyFill="1" applyBorder="1" applyAlignment="1">
      <alignment horizontal="center" vertical="center" wrapText="1"/>
    </xf>
    <xf numFmtId="0" fontId="30" fillId="101" borderId="27" xfId="0" applyFont="1" applyFill="1" applyBorder="1" applyAlignment="1">
      <alignment horizontal="center" vertical="center" wrapText="1"/>
    </xf>
    <xf numFmtId="0" fontId="30" fillId="101" borderId="16" xfId="0" applyFont="1" applyFill="1" applyBorder="1" applyAlignment="1">
      <alignment horizontal="center" vertical="center" wrapText="1"/>
    </xf>
    <xf numFmtId="0" fontId="30" fillId="101" borderId="1" xfId="0" applyFont="1" applyFill="1" applyBorder="1" applyAlignment="1">
      <alignment horizontal="center" vertical="center" wrapText="1"/>
    </xf>
    <xf numFmtId="0" fontId="30" fillId="101" borderId="17" xfId="0" applyFont="1" applyFill="1" applyBorder="1" applyAlignment="1">
      <alignment horizontal="center" vertical="center" wrapText="1"/>
    </xf>
    <xf numFmtId="0" fontId="34" fillId="101" borderId="14" xfId="0" applyFont="1" applyFill="1" applyBorder="1" applyAlignment="1" applyProtection="1">
      <alignment horizontal="left" vertical="center" wrapText="1"/>
      <protection locked="0"/>
    </xf>
    <xf numFmtId="0" fontId="34" fillId="101" borderId="15" xfId="0" applyFont="1" applyFill="1" applyBorder="1" applyAlignment="1" applyProtection="1">
      <alignment horizontal="left" vertical="center" wrapText="1"/>
      <protection locked="0"/>
    </xf>
    <xf numFmtId="0" fontId="0" fillId="14" borderId="1" xfId="0" applyFill="1" applyBorder="1" applyAlignment="1" applyProtection="1">
      <alignment horizontal="left" vertical="top" wrapText="1"/>
      <protection locked="0"/>
    </xf>
    <xf numFmtId="0" fontId="3" fillId="15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 applyProtection="1">
      <alignment horizontal="left" vertical="center" wrapText="1"/>
      <protection locked="0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 applyProtection="1">
      <alignment horizontal="left" vertical="center" wrapText="1"/>
      <protection locked="0"/>
    </xf>
    <xf numFmtId="0" fontId="6" fillId="21" borderId="1" xfId="0" applyFont="1" applyFill="1" applyBorder="1" applyAlignment="1">
      <alignment horizontal="left" vertical="top" wrapText="1"/>
    </xf>
    <xf numFmtId="0" fontId="6" fillId="22" borderId="1" xfId="0" applyFont="1" applyFill="1" applyBorder="1" applyAlignment="1" applyProtection="1">
      <alignment horizontal="left" vertical="top" wrapText="1"/>
      <protection locked="0"/>
    </xf>
    <xf numFmtId="0" fontId="2" fillId="23" borderId="2" xfId="0" applyFont="1" applyFill="1" applyBorder="1" applyAlignment="1">
      <alignment horizontal="left" vertical="center" wrapText="1"/>
    </xf>
    <xf numFmtId="0" fontId="2" fillId="24" borderId="2" xfId="0" applyFont="1" applyFill="1" applyBorder="1" applyAlignment="1" applyProtection="1">
      <alignment horizontal="left" vertical="center" wrapText="1"/>
      <protection locked="0"/>
    </xf>
    <xf numFmtId="0" fontId="0" fillId="25" borderId="1" xfId="0" applyFill="1" applyBorder="1" applyAlignment="1" applyProtection="1">
      <alignment wrapText="1"/>
      <protection locked="0"/>
    </xf>
    <xf numFmtId="0" fontId="3" fillId="26" borderId="2" xfId="0" applyFont="1" applyFill="1" applyBorder="1" applyAlignment="1">
      <alignment horizontal="right" vertical="center" wrapText="1"/>
    </xf>
    <xf numFmtId="0" fontId="3" fillId="27" borderId="2" xfId="0" applyFont="1" applyFill="1" applyBorder="1" applyAlignment="1" applyProtection="1">
      <alignment horizontal="right" vertical="center" wrapText="1"/>
      <protection locked="0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 applyProtection="1">
      <alignment horizontal="left" vertical="center" wrapText="1"/>
      <protection locked="0"/>
    </xf>
    <xf numFmtId="0" fontId="7" fillId="35" borderId="2" xfId="0" applyFont="1" applyFill="1" applyBorder="1" applyAlignment="1">
      <alignment horizontal="right" vertical="top" wrapText="1"/>
    </xf>
    <xf numFmtId="0" fontId="7" fillId="36" borderId="2" xfId="0" applyFont="1" applyFill="1" applyBorder="1" applyAlignment="1" applyProtection="1">
      <alignment horizontal="right" vertical="top" wrapText="1"/>
      <protection locked="0"/>
    </xf>
    <xf numFmtId="0" fontId="5" fillId="30" borderId="2" xfId="0" applyFont="1" applyFill="1" applyBorder="1" applyAlignment="1">
      <alignment horizontal="center" vertical="center" wrapText="1"/>
    </xf>
    <xf numFmtId="0" fontId="5" fillId="40" borderId="2" xfId="0" applyFont="1" applyFill="1" applyBorder="1" applyAlignment="1" applyProtection="1">
      <alignment horizontal="center" vertical="center" wrapText="1"/>
      <protection locked="0"/>
    </xf>
    <xf numFmtId="0" fontId="8" fillId="32" borderId="2" xfId="0" applyFont="1" applyFill="1" applyBorder="1" applyAlignment="1">
      <alignment horizontal="justify" vertical="top" wrapText="1"/>
    </xf>
    <xf numFmtId="0" fontId="8" fillId="41" borderId="2" xfId="0" applyFont="1" applyFill="1" applyBorder="1" applyAlignment="1" applyProtection="1">
      <alignment horizontal="justify" vertical="top" wrapText="1"/>
      <protection locked="0"/>
    </xf>
    <xf numFmtId="0" fontId="8" fillId="31" borderId="2" xfId="0" applyFont="1" applyFill="1" applyBorder="1" applyAlignment="1">
      <alignment horizontal="center" vertical="top" wrapText="1"/>
    </xf>
    <xf numFmtId="0" fontId="8" fillId="42" borderId="2" xfId="0" applyFont="1" applyFill="1" applyBorder="1" applyAlignment="1" applyProtection="1">
      <alignment horizontal="center" vertical="top" wrapText="1"/>
      <protection locked="0"/>
    </xf>
    <xf numFmtId="0" fontId="5" fillId="52" borderId="2" xfId="0" applyFont="1" applyFill="1" applyBorder="1" applyAlignment="1">
      <alignment horizontal="right" vertical="center" wrapText="1"/>
    </xf>
    <xf numFmtId="0" fontId="5" fillId="53" borderId="2" xfId="0" applyFont="1" applyFill="1" applyBorder="1" applyAlignment="1" applyProtection="1">
      <alignment horizontal="right" vertical="center" wrapText="1"/>
      <protection locked="0"/>
    </xf>
    <xf numFmtId="0" fontId="3" fillId="55" borderId="2" xfId="0" applyFont="1" applyFill="1" applyBorder="1" applyAlignment="1">
      <alignment horizontal="left" vertical="center" wrapText="1"/>
    </xf>
    <xf numFmtId="0" fontId="3" fillId="56" borderId="2" xfId="0" applyFont="1" applyFill="1" applyBorder="1" applyAlignment="1" applyProtection="1">
      <alignment horizontal="left" vertical="center" wrapText="1"/>
      <protection locked="0"/>
    </xf>
    <xf numFmtId="0" fontId="4" fillId="8" borderId="2" xfId="0" applyFont="1" applyFill="1" applyBorder="1" applyAlignment="1">
      <alignment horizontal="left" vertical="center" wrapText="1"/>
    </xf>
    <xf numFmtId="0" fontId="4" fillId="59" borderId="2" xfId="0" applyFont="1" applyFill="1" applyBorder="1" applyAlignment="1" applyProtection="1">
      <alignment horizontal="left" vertical="center" wrapText="1"/>
      <protection locked="0"/>
    </xf>
    <xf numFmtId="164" fontId="4" fillId="48" borderId="2" xfId="0" applyNumberFormat="1" applyFont="1" applyFill="1" applyBorder="1" applyAlignment="1">
      <alignment horizontal="center" vertical="center" wrapText="1"/>
    </xf>
    <xf numFmtId="0" fontId="4" fillId="49" borderId="2" xfId="0" applyFont="1" applyFill="1" applyBorder="1" applyAlignment="1" applyProtection="1">
      <alignment horizontal="center" vertical="center" wrapText="1"/>
      <protection locked="0"/>
    </xf>
    <xf numFmtId="0" fontId="4" fillId="57" borderId="5" xfId="0" applyFont="1" applyFill="1" applyBorder="1" applyAlignment="1">
      <alignment horizontal="left" vertical="center" wrapText="1"/>
    </xf>
    <xf numFmtId="0" fontId="4" fillId="58" borderId="5" xfId="0" applyFont="1" applyFill="1" applyBorder="1" applyAlignment="1" applyProtection="1">
      <alignment horizontal="left" vertical="center" wrapText="1"/>
      <protection locked="0"/>
    </xf>
    <xf numFmtId="0" fontId="3" fillId="43" borderId="3" xfId="0" applyFont="1" applyFill="1" applyBorder="1" applyAlignment="1">
      <alignment horizontal="left" vertical="center" wrapText="1"/>
    </xf>
    <xf numFmtId="0" fontId="3" fillId="44" borderId="3" xfId="0" applyFont="1" applyFill="1" applyBorder="1" applyAlignment="1" applyProtection="1">
      <alignment horizontal="left" vertical="center" wrapText="1"/>
      <protection locked="0"/>
    </xf>
    <xf numFmtId="0" fontId="5" fillId="45" borderId="4" xfId="0" applyFont="1" applyFill="1" applyBorder="1" applyAlignment="1">
      <alignment horizontal="center" vertical="center" wrapText="1"/>
    </xf>
    <xf numFmtId="0" fontId="5" fillId="46" borderId="4" xfId="0" applyFont="1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>
      <alignment horizontal="center" vertical="center" wrapText="1"/>
    </xf>
    <xf numFmtId="0" fontId="3" fillId="47" borderId="2" xfId="0" applyFont="1" applyFill="1" applyBorder="1" applyAlignment="1" applyProtection="1">
      <alignment horizontal="center" vertical="center" wrapText="1"/>
      <protection locked="0"/>
    </xf>
    <xf numFmtId="0" fontId="9" fillId="62" borderId="2" xfId="0" applyFont="1" applyFill="1" applyBorder="1" applyAlignment="1">
      <alignment horizontal="center" vertical="center" wrapText="1"/>
    </xf>
    <xf numFmtId="0" fontId="9" fillId="63" borderId="2" xfId="0" applyFont="1" applyFill="1" applyBorder="1" applyAlignment="1" applyProtection="1">
      <alignment horizontal="center" vertical="center" wrapText="1"/>
      <protection locked="0"/>
    </xf>
    <xf numFmtId="0" fontId="9" fillId="64" borderId="2" xfId="0" applyFont="1" applyFill="1" applyBorder="1" applyAlignment="1">
      <alignment horizontal="left" vertical="center" wrapText="1"/>
    </xf>
    <xf numFmtId="0" fontId="9" fillId="71" borderId="2" xfId="0" applyFont="1" applyFill="1" applyBorder="1" applyAlignment="1" applyProtection="1">
      <alignment horizontal="left" vertical="center" wrapText="1"/>
      <protection locked="0"/>
    </xf>
    <xf numFmtId="0" fontId="10" fillId="65" borderId="2" xfId="0" applyFont="1" applyFill="1" applyBorder="1" applyAlignment="1">
      <alignment horizontal="left" vertical="center" wrapText="1"/>
    </xf>
    <xf numFmtId="0" fontId="10" fillId="72" borderId="2" xfId="0" applyFont="1" applyFill="1" applyBorder="1" applyAlignment="1" applyProtection="1">
      <alignment horizontal="left" vertical="center" wrapText="1"/>
      <protection locked="0"/>
    </xf>
    <xf numFmtId="4" fontId="10" fillId="66" borderId="2" xfId="0" applyNumberFormat="1" applyFont="1" applyFill="1" applyBorder="1" applyAlignment="1">
      <alignment horizontal="right" vertical="center" wrapText="1"/>
    </xf>
    <xf numFmtId="0" fontId="10" fillId="73" borderId="2" xfId="0" applyFont="1" applyFill="1" applyBorder="1" applyAlignment="1" applyProtection="1">
      <alignment horizontal="right" vertical="center" wrapText="1"/>
      <protection locked="0"/>
    </xf>
    <xf numFmtId="167" fontId="5" fillId="69" borderId="4" xfId="0" applyNumberFormat="1" applyFont="1" applyFill="1" applyBorder="1" applyAlignment="1">
      <alignment horizontal="right" vertical="center" wrapText="1"/>
    </xf>
    <xf numFmtId="0" fontId="5" fillId="70" borderId="4" xfId="0" applyFont="1" applyFill="1" applyBorder="1" applyAlignment="1" applyProtection="1">
      <alignment horizontal="right" vertical="center" wrapText="1"/>
      <protection locked="0"/>
    </xf>
    <xf numFmtId="4" fontId="2" fillId="76" borderId="2" xfId="0" applyNumberFormat="1" applyFont="1" applyFill="1" applyBorder="1" applyAlignment="1">
      <alignment horizontal="right" vertical="center" wrapText="1"/>
    </xf>
    <xf numFmtId="0" fontId="2" fillId="77" borderId="2" xfId="0" applyFont="1" applyFill="1" applyBorder="1" applyAlignment="1" applyProtection="1">
      <alignment horizontal="right" vertical="center" wrapText="1"/>
      <protection locked="0"/>
    </xf>
    <xf numFmtId="4" fontId="8" fillId="80" borderId="8" xfId="0" applyNumberFormat="1" applyFont="1" applyFill="1" applyBorder="1" applyAlignment="1">
      <alignment horizontal="right" vertical="center" wrapText="1"/>
    </xf>
    <xf numFmtId="0" fontId="8" fillId="85" borderId="8" xfId="0" applyFont="1" applyFill="1" applyBorder="1" applyAlignment="1" applyProtection="1">
      <alignment horizontal="right" vertical="center" wrapText="1"/>
      <protection locked="0"/>
    </xf>
    <xf numFmtId="4" fontId="10" fillId="75" borderId="2" xfId="0" applyNumberFormat="1" applyFont="1" applyFill="1" applyBorder="1" applyAlignment="1">
      <alignment horizontal="right" vertical="center" wrapText="1"/>
    </xf>
    <xf numFmtId="0" fontId="10" fillId="82" borderId="2" xfId="0" applyFont="1" applyFill="1" applyBorder="1" applyAlignment="1" applyProtection="1">
      <alignment horizontal="right" vertical="center" wrapText="1"/>
      <protection locked="0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 applyProtection="1">
      <alignment horizontal="right" vertical="center" wrapText="1"/>
      <protection locked="0"/>
    </xf>
    <xf numFmtId="0" fontId="12" fillId="94" borderId="1" xfId="0" applyFont="1" applyFill="1" applyBorder="1" applyAlignment="1">
      <alignment horizontal="left" vertical="center" wrapText="1"/>
    </xf>
    <xf numFmtId="0" fontId="12" fillId="95" borderId="1" xfId="0" applyFont="1" applyFill="1" applyBorder="1" applyAlignment="1" applyProtection="1">
      <alignment horizontal="left" vertical="center" wrapText="1"/>
      <protection locked="0"/>
    </xf>
  </cellXfs>
  <cellStyles count="10">
    <cellStyle name="Normal" xfId="0" builtinId="0"/>
    <cellStyle name="Normal 2 10" xfId="4" xr:uid="{00000000-0005-0000-0000-000001000000}"/>
    <cellStyle name="Normal 2 2 2" xfId="8" xr:uid="{7C7A396A-D2C0-481D-AAA4-ED9BFD7A678C}"/>
    <cellStyle name="Normal 3" xfId="2" xr:uid="{00000000-0005-0000-0000-000002000000}"/>
    <cellStyle name="Normal 7 2" xfId="7" xr:uid="{A0B8250E-E69D-4D2F-B921-D688178641A4}"/>
    <cellStyle name="Porcentagem" xfId="6" builtinId="5"/>
    <cellStyle name="Porcentagem 2" xfId="5" xr:uid="{00000000-0005-0000-0000-000004000000}"/>
    <cellStyle name="Vírgula" xfId="1" builtinId="3"/>
    <cellStyle name="Vírgula 2 2 3 2" xfId="9" xr:uid="{31CE53CE-F2A2-45CD-AF8E-C27C6DF07557}"/>
    <cellStyle name="Vírgula 3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3</xdr:row>
      <xdr:rowOff>0</xdr:rowOff>
    </xdr:to>
    <xdr:pic>
      <xdr:nvPicPr>
        <xdr:cNvPr id="1122114128" name="Picture">
          <a:extLst>
            <a:ext uri="{FF2B5EF4-FFF2-40B4-BE49-F238E27FC236}">
              <a16:creationId xmlns:a16="http://schemas.microsoft.com/office/drawing/2014/main" id="{00000000-0008-0000-0300-0000501AE24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0</xdr:rowOff>
    </xdr:to>
    <xdr:pic>
      <xdr:nvPicPr>
        <xdr:cNvPr id="143256843" name="Picture">
          <a:extLst>
            <a:ext uri="{FF2B5EF4-FFF2-40B4-BE49-F238E27FC236}">
              <a16:creationId xmlns:a16="http://schemas.microsoft.com/office/drawing/2014/main" id="{00000000-0008-0000-0400-00000BED890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1657148468" name="Picture">
          <a:extLst>
            <a:ext uri="{FF2B5EF4-FFF2-40B4-BE49-F238E27FC236}">
              <a16:creationId xmlns:a16="http://schemas.microsoft.com/office/drawing/2014/main" id="{00000000-0008-0000-0500-00003414C66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pic>
      <xdr:nvPicPr>
        <xdr:cNvPr id="1737655386" name="Picture">
          <a:extLst>
            <a:ext uri="{FF2B5EF4-FFF2-40B4-BE49-F238E27FC236}">
              <a16:creationId xmlns:a16="http://schemas.microsoft.com/office/drawing/2014/main" id="{00000000-0008-0000-0600-00005A8492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</xdr:row>
      <xdr:rowOff>0</xdr:rowOff>
    </xdr:to>
    <xdr:pic>
      <xdr:nvPicPr>
        <xdr:cNvPr id="159495657" name="Picture">
          <a:extLst>
            <a:ext uri="{FF2B5EF4-FFF2-40B4-BE49-F238E27FC236}">
              <a16:creationId xmlns:a16="http://schemas.microsoft.com/office/drawing/2014/main" id="{00000000-0008-0000-0700-0000E9B5810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058459922" name="Picture">
          <a:extLst>
            <a:ext uri="{FF2B5EF4-FFF2-40B4-BE49-F238E27FC236}">
              <a16:creationId xmlns:a16="http://schemas.microsoft.com/office/drawing/2014/main" id="{00000000-0008-0000-0800-0000129BB17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173600230" name="Picture">
          <a:extLst>
            <a:ext uri="{FF2B5EF4-FFF2-40B4-BE49-F238E27FC236}">
              <a16:creationId xmlns:a16="http://schemas.microsoft.com/office/drawing/2014/main" id="{00000000-0008-0000-0900-0000E6B7F34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 r="3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36"/>
  <sheetViews>
    <sheetView tabSelected="1" zoomScale="110" zoomScaleNormal="110" zoomScaleSheetLayoutView="90" workbookViewId="0">
      <selection activeCell="D17" sqref="D17"/>
    </sheetView>
  </sheetViews>
  <sheetFormatPr defaultRowHeight="15"/>
  <cols>
    <col min="1" max="1" width="1.140625" customWidth="1"/>
    <col min="3" max="3" width="9.140625" style="189"/>
    <col min="4" max="4" width="51.42578125" customWidth="1"/>
    <col min="5" max="5" width="8.42578125" style="247" customWidth="1"/>
    <col min="6" max="6" width="9.140625" style="217"/>
    <col min="7" max="7" width="10.5703125" style="247" customWidth="1"/>
    <col min="8" max="8" width="11.28515625" customWidth="1"/>
    <col min="9" max="9" width="9.5703125" customWidth="1"/>
    <col min="11" max="11" width="10" customWidth="1"/>
    <col min="12" max="12" width="9.85546875" style="247" customWidth="1"/>
    <col min="13" max="13" width="10" style="192" customWidth="1"/>
    <col min="14" max="14" width="10.5703125" customWidth="1"/>
    <col min="15" max="15" width="10.28515625" customWidth="1"/>
    <col min="17" max="17" width="9.5703125" style="191" customWidth="1"/>
    <col min="18" max="18" width="1.5703125" customWidth="1"/>
  </cols>
  <sheetData>
    <row r="1" spans="1:17" ht="11.25" customHeight="1" thickBot="1"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</row>
    <row r="2" spans="1:17" ht="15.75" thickTop="1">
      <c r="A2" s="165"/>
      <c r="B2" s="412" t="s">
        <v>1181</v>
      </c>
      <c r="C2" s="412"/>
      <c r="D2" s="412"/>
      <c r="E2" s="412"/>
      <c r="F2" s="412"/>
      <c r="G2" s="412"/>
      <c r="H2" s="413"/>
      <c r="I2" s="411" t="s">
        <v>1700</v>
      </c>
      <c r="J2" s="412"/>
      <c r="K2" s="413"/>
      <c r="L2" s="412" t="s">
        <v>1182</v>
      </c>
      <c r="M2" s="412"/>
      <c r="N2" s="412"/>
      <c r="O2" s="448" t="s">
        <v>2033</v>
      </c>
      <c r="P2" s="449"/>
      <c r="Q2" s="450"/>
    </row>
    <row r="3" spans="1:17" ht="15.75" thickBot="1">
      <c r="A3" s="165"/>
      <c r="B3" s="418"/>
      <c r="C3" s="418"/>
      <c r="D3" s="418"/>
      <c r="E3" s="418"/>
      <c r="F3" s="418"/>
      <c r="G3" s="418"/>
      <c r="H3" s="419"/>
      <c r="I3" s="414"/>
      <c r="J3" s="415"/>
      <c r="K3" s="416"/>
      <c r="L3" s="415"/>
      <c r="M3" s="415"/>
      <c r="N3" s="415"/>
      <c r="O3" s="451"/>
      <c r="P3" s="452"/>
      <c r="Q3" s="453"/>
    </row>
    <row r="4" spans="1:17" ht="29.25" customHeight="1" thickTop="1" thickBot="1">
      <c r="A4" s="165"/>
      <c r="B4" s="454" t="s">
        <v>1183</v>
      </c>
      <c r="C4" s="455"/>
      <c r="D4" s="455"/>
      <c r="E4" s="456"/>
      <c r="F4" s="456"/>
      <c r="G4" s="456"/>
      <c r="H4" s="457"/>
      <c r="I4" s="417"/>
      <c r="J4" s="418"/>
      <c r="K4" s="419"/>
      <c r="L4" s="415"/>
      <c r="M4" s="415"/>
      <c r="N4" s="415"/>
      <c r="O4" s="451"/>
      <c r="P4" s="452"/>
      <c r="Q4" s="453"/>
    </row>
    <row r="5" spans="1:17" ht="32.25" customHeight="1" thickTop="1">
      <c r="A5" s="165"/>
      <c r="B5" s="411" t="s">
        <v>1166</v>
      </c>
      <c r="C5" s="412"/>
      <c r="D5" s="306" t="s">
        <v>1697</v>
      </c>
      <c r="E5" s="460" t="s">
        <v>1179</v>
      </c>
      <c r="F5" s="461"/>
      <c r="G5" s="461"/>
      <c r="H5" s="462"/>
      <c r="I5" s="466" t="s">
        <v>1184</v>
      </c>
      <c r="J5" s="467"/>
      <c r="K5" s="467"/>
      <c r="L5" s="467"/>
      <c r="M5" s="467"/>
      <c r="N5" s="467"/>
      <c r="O5" s="467"/>
      <c r="P5" s="467"/>
      <c r="Q5" s="468"/>
    </row>
    <row r="6" spans="1:17" ht="27" customHeight="1" thickBot="1">
      <c r="A6" s="165"/>
      <c r="B6" s="417" t="s">
        <v>1167</v>
      </c>
      <c r="C6" s="418"/>
      <c r="D6" s="196">
        <v>46134</v>
      </c>
      <c r="E6" s="463" t="s">
        <v>1180</v>
      </c>
      <c r="F6" s="464"/>
      <c r="G6" s="464"/>
      <c r="H6" s="465"/>
      <c r="I6" s="469"/>
      <c r="J6" s="470"/>
      <c r="K6" s="470"/>
      <c r="L6" s="470"/>
      <c r="M6" s="470"/>
      <c r="N6" s="470"/>
      <c r="O6" s="470"/>
      <c r="P6" s="470"/>
      <c r="Q6" s="471"/>
    </row>
    <row r="7" spans="1:17" ht="32.25" customHeight="1" thickTop="1" thickBot="1">
      <c r="A7" s="165"/>
      <c r="B7" s="458" t="s">
        <v>2061</v>
      </c>
      <c r="C7" s="459"/>
      <c r="D7" s="459"/>
      <c r="E7" s="424"/>
      <c r="F7" s="424"/>
      <c r="G7" s="424"/>
      <c r="H7" s="425"/>
      <c r="I7" s="426" t="s">
        <v>937</v>
      </c>
      <c r="J7" s="427"/>
      <c r="K7" s="428"/>
      <c r="L7" s="426" t="s">
        <v>2050</v>
      </c>
      <c r="M7" s="427"/>
      <c r="N7" s="428"/>
      <c r="O7" s="426" t="s">
        <v>2051</v>
      </c>
      <c r="P7" s="427"/>
      <c r="Q7" s="428"/>
    </row>
    <row r="8" spans="1:17" ht="15.75" customHeight="1" thickTop="1">
      <c r="A8" s="165"/>
      <c r="B8" s="503" t="s">
        <v>940</v>
      </c>
      <c r="C8" s="485" t="s">
        <v>1142</v>
      </c>
      <c r="D8" s="472" t="s">
        <v>1168</v>
      </c>
      <c r="E8" s="474" t="s">
        <v>934</v>
      </c>
      <c r="F8" s="476" t="s">
        <v>1197</v>
      </c>
      <c r="G8" s="478" t="s">
        <v>1145</v>
      </c>
      <c r="H8" s="480" t="s">
        <v>936</v>
      </c>
      <c r="I8" s="497" t="s">
        <v>1134</v>
      </c>
      <c r="J8" s="499" t="s">
        <v>1135</v>
      </c>
      <c r="K8" s="489" t="s">
        <v>1136</v>
      </c>
      <c r="L8" s="501" t="s">
        <v>1134</v>
      </c>
      <c r="M8" s="489" t="s">
        <v>1135</v>
      </c>
      <c r="N8" s="489" t="s">
        <v>1136</v>
      </c>
      <c r="O8" s="489" t="s">
        <v>1134</v>
      </c>
      <c r="P8" s="491" t="s">
        <v>1135</v>
      </c>
      <c r="Q8" s="489" t="s">
        <v>1136</v>
      </c>
    </row>
    <row r="9" spans="1:17" ht="24.75" customHeight="1" thickBot="1">
      <c r="A9" s="165"/>
      <c r="B9" s="504"/>
      <c r="C9" s="486"/>
      <c r="D9" s="473"/>
      <c r="E9" s="475"/>
      <c r="F9" s="477"/>
      <c r="G9" s="479"/>
      <c r="H9" s="481"/>
      <c r="I9" s="498"/>
      <c r="J9" s="500"/>
      <c r="K9" s="490"/>
      <c r="L9" s="502"/>
      <c r="M9" s="490"/>
      <c r="N9" s="490"/>
      <c r="O9" s="490"/>
      <c r="P9" s="492"/>
      <c r="Q9" s="490"/>
    </row>
    <row r="10" spans="1:17" ht="15.75" thickTop="1">
      <c r="A10" s="165"/>
      <c r="B10" s="493"/>
      <c r="C10" s="494"/>
      <c r="D10" s="494"/>
      <c r="E10" s="495"/>
      <c r="F10" s="495"/>
      <c r="G10" s="495"/>
      <c r="H10" s="495"/>
      <c r="I10" s="495"/>
      <c r="J10" s="495"/>
      <c r="K10" s="495"/>
      <c r="L10" s="495"/>
      <c r="M10" s="495"/>
      <c r="N10" s="495"/>
      <c r="O10" s="495"/>
      <c r="P10" s="495"/>
      <c r="Q10" s="496"/>
    </row>
    <row r="11" spans="1:17">
      <c r="A11" s="165"/>
      <c r="B11" s="227">
        <v>0</v>
      </c>
      <c r="C11" s="227"/>
      <c r="D11" s="228" t="s">
        <v>1185</v>
      </c>
      <c r="E11" s="244"/>
      <c r="F11" s="229"/>
      <c r="G11" s="248"/>
      <c r="H11" s="230"/>
      <c r="I11" s="230"/>
      <c r="J11" s="230"/>
      <c r="K11" s="230"/>
      <c r="L11" s="248"/>
      <c r="M11" s="230"/>
      <c r="N11" s="230"/>
      <c r="O11" s="230"/>
      <c r="P11" s="230"/>
      <c r="Q11" s="231"/>
    </row>
    <row r="12" spans="1:17">
      <c r="A12" s="165"/>
      <c r="B12" s="227">
        <v>1</v>
      </c>
      <c r="C12" s="227"/>
      <c r="D12" s="228" t="s">
        <v>1186</v>
      </c>
      <c r="E12" s="245"/>
      <c r="F12" s="232"/>
      <c r="G12" s="249"/>
      <c r="H12" s="234">
        <f>SUM(H13,H16,H19,H35,H59,H65,H69,H76,H79,H87,H97,H103,H111,H114,H120,H124,H130,H135,H149,)</f>
        <v>675972.58000000007</v>
      </c>
      <c r="I12" s="233"/>
      <c r="J12" s="233"/>
      <c r="K12" s="233"/>
      <c r="L12" s="249"/>
      <c r="M12" s="233"/>
      <c r="N12" s="233"/>
      <c r="O12" s="233"/>
      <c r="P12" s="233"/>
      <c r="Q12" s="235"/>
    </row>
    <row r="13" spans="1:17">
      <c r="A13" s="165"/>
      <c r="B13" s="197" t="s">
        <v>1146</v>
      </c>
      <c r="C13" s="198"/>
      <c r="D13" s="199" t="s">
        <v>1187</v>
      </c>
      <c r="E13" s="201"/>
      <c r="F13" s="212"/>
      <c r="G13" s="201"/>
      <c r="H13" s="278">
        <f>SUM(H14:H15)</f>
        <v>12307.14</v>
      </c>
      <c r="I13" s="299"/>
      <c r="J13" s="294"/>
      <c r="K13" s="276"/>
      <c r="L13" s="285">
        <f>SUM(L14:L15)</f>
        <v>0</v>
      </c>
      <c r="M13" s="200">
        <f>SUM(M14:M15)</f>
        <v>12307.14</v>
      </c>
      <c r="N13" s="268">
        <f>SUM(N14:N15)</f>
        <v>12307.14</v>
      </c>
      <c r="O13" s="264">
        <f>L13/H13</f>
        <v>0</v>
      </c>
      <c r="P13" s="202">
        <f>M13/H13</f>
        <v>1</v>
      </c>
      <c r="Q13" s="206">
        <f>O13+P13</f>
        <v>1</v>
      </c>
    </row>
    <row r="14" spans="1:17" ht="22.5">
      <c r="A14" s="165"/>
      <c r="B14" s="183" t="s">
        <v>1005</v>
      </c>
      <c r="C14" s="183">
        <v>1</v>
      </c>
      <c r="D14" s="184" t="s">
        <v>1177</v>
      </c>
      <c r="E14" s="243">
        <v>8</v>
      </c>
      <c r="F14" s="210" t="s">
        <v>1189</v>
      </c>
      <c r="G14" s="250">
        <v>617.70000000000005</v>
      </c>
      <c r="H14" s="293">
        <f>ROUNDDOWN(E14*G14,2)</f>
        <v>4941.6000000000004</v>
      </c>
      <c r="I14" s="300">
        <v>0</v>
      </c>
      <c r="J14" s="295">
        <v>8</v>
      </c>
      <c r="K14" s="277">
        <f>I14+J14</f>
        <v>8</v>
      </c>
      <c r="L14" s="286">
        <f>ROUNDDOWN(G14*I14,2)</f>
        <v>0</v>
      </c>
      <c r="M14" s="261">
        <f>ROUNDDOWN(G14*J14,2)</f>
        <v>4941.6000000000004</v>
      </c>
      <c r="N14" s="269">
        <f>ROUNDDOWN(G14*K14,2)</f>
        <v>4941.6000000000004</v>
      </c>
      <c r="O14" s="175">
        <f>I14/E14</f>
        <v>0</v>
      </c>
      <c r="P14" s="176">
        <f>J14/E14</f>
        <v>1</v>
      </c>
      <c r="Q14" s="327">
        <f t="shared" ref="Q14:Q15" si="0">O14+P14</f>
        <v>1</v>
      </c>
    </row>
    <row r="15" spans="1:17" ht="33.75">
      <c r="A15" s="165"/>
      <c r="B15" s="183" t="s">
        <v>1006</v>
      </c>
      <c r="C15" s="183" t="s">
        <v>1188</v>
      </c>
      <c r="D15" s="184" t="s">
        <v>1178</v>
      </c>
      <c r="E15" s="243">
        <v>106.5</v>
      </c>
      <c r="F15" s="210" t="s">
        <v>1143</v>
      </c>
      <c r="G15" s="250">
        <v>69.16</v>
      </c>
      <c r="H15" s="293">
        <f t="shared" ref="H15" si="1">ROUNDDOWN(E15*G15,2)</f>
        <v>7365.54</v>
      </c>
      <c r="I15" s="300">
        <v>0</v>
      </c>
      <c r="J15" s="295">
        <v>106.5</v>
      </c>
      <c r="K15" s="277">
        <f>I15+J15</f>
        <v>106.5</v>
      </c>
      <c r="L15" s="286">
        <f t="shared" ref="L15" si="2">ROUNDDOWN(G15*I15,2)</f>
        <v>0</v>
      </c>
      <c r="M15" s="262">
        <f>ROUNDDOWN(G15*J15,2)</f>
        <v>7365.54</v>
      </c>
      <c r="N15" s="269">
        <f t="shared" ref="N15" si="3">ROUNDDOWN(G15*K15,2)</f>
        <v>7365.54</v>
      </c>
      <c r="O15" s="173">
        <f t="shared" ref="O15" si="4">I15/E15</f>
        <v>0</v>
      </c>
      <c r="P15" s="174">
        <f>J15/E15</f>
        <v>1</v>
      </c>
      <c r="Q15" s="327">
        <f t="shared" si="0"/>
        <v>1</v>
      </c>
    </row>
    <row r="16" spans="1:17">
      <c r="A16" s="165"/>
      <c r="B16" s="203" t="s">
        <v>1190</v>
      </c>
      <c r="C16" s="204"/>
      <c r="D16" s="199" t="s">
        <v>1141</v>
      </c>
      <c r="E16" s="205"/>
      <c r="F16" s="213"/>
      <c r="G16" s="205"/>
      <c r="H16" s="278">
        <f>SUM(H17:H18)</f>
        <v>5197.42</v>
      </c>
      <c r="I16" s="301"/>
      <c r="J16" s="257"/>
      <c r="K16" s="278"/>
      <c r="L16" s="287">
        <f>SUM(L17:L18)</f>
        <v>0</v>
      </c>
      <c r="M16" s="200">
        <f>SUM(M17:M18)</f>
        <v>5197.42</v>
      </c>
      <c r="N16" s="270">
        <f>SUM(N17:N18)</f>
        <v>5197.42</v>
      </c>
      <c r="O16" s="264">
        <f>L16/H16</f>
        <v>0</v>
      </c>
      <c r="P16" s="202">
        <f>M16/H16</f>
        <v>1</v>
      </c>
      <c r="Q16" s="206">
        <f>O16+P16</f>
        <v>1</v>
      </c>
    </row>
    <row r="17" spans="1:17" ht="22.5">
      <c r="A17" s="165"/>
      <c r="B17" s="183" t="s">
        <v>1191</v>
      </c>
      <c r="C17" s="183">
        <v>8</v>
      </c>
      <c r="D17" s="184" t="s">
        <v>1194</v>
      </c>
      <c r="E17" s="243">
        <v>74.739999999999995</v>
      </c>
      <c r="F17" s="210" t="s">
        <v>1196</v>
      </c>
      <c r="G17" s="243">
        <v>46.23</v>
      </c>
      <c r="H17" s="293">
        <f>ROUNDDOWN(E17*G17,2)</f>
        <v>3455.23</v>
      </c>
      <c r="I17" s="300">
        <v>0</v>
      </c>
      <c r="J17" s="295">
        <v>74.739999999999995</v>
      </c>
      <c r="K17" s="277">
        <f>I17+J17</f>
        <v>74.739999999999995</v>
      </c>
      <c r="L17" s="286">
        <f>ROUNDDOWN(G17*I17,2)</f>
        <v>0</v>
      </c>
      <c r="M17" s="262">
        <f>ROUNDDOWN(G17*J17,2)</f>
        <v>3455.23</v>
      </c>
      <c r="N17" s="269">
        <f>ROUNDDOWN(G17*K17,2)</f>
        <v>3455.23</v>
      </c>
      <c r="O17" s="175">
        <f>I17/E17</f>
        <v>0</v>
      </c>
      <c r="P17" s="176">
        <f>J17/E17</f>
        <v>1</v>
      </c>
      <c r="Q17" s="327">
        <f>O17+P17</f>
        <v>1</v>
      </c>
    </row>
    <row r="18" spans="1:17" ht="22.5">
      <c r="A18" s="165"/>
      <c r="B18" s="183" t="s">
        <v>1009</v>
      </c>
      <c r="C18" s="183" t="s">
        <v>1193</v>
      </c>
      <c r="D18" s="184" t="s">
        <v>1195</v>
      </c>
      <c r="E18" s="243">
        <v>63.7</v>
      </c>
      <c r="F18" s="210" t="s">
        <v>1196</v>
      </c>
      <c r="G18" s="243">
        <v>27.35</v>
      </c>
      <c r="H18" s="293">
        <f>ROUNDDOWN(E18*G18,2)</f>
        <v>1742.19</v>
      </c>
      <c r="I18" s="300">
        <v>0</v>
      </c>
      <c r="J18" s="295">
        <v>63.7</v>
      </c>
      <c r="K18" s="277">
        <f>I18+J18</f>
        <v>63.7</v>
      </c>
      <c r="L18" s="286">
        <f>ROUNDDOWN(G18*I18,2)</f>
        <v>0</v>
      </c>
      <c r="M18" s="262">
        <f>ROUNDDOWN(G18*J18,2)</f>
        <v>1742.19</v>
      </c>
      <c r="N18" s="269">
        <f>ROUNDDOWN(G18*K18,2)</f>
        <v>1742.19</v>
      </c>
      <c r="O18" s="175">
        <f>I18/E18</f>
        <v>0</v>
      </c>
      <c r="P18" s="176">
        <f>J18/E18</f>
        <v>1</v>
      </c>
      <c r="Q18" s="327">
        <f>O18+P18</f>
        <v>1</v>
      </c>
    </row>
    <row r="19" spans="1:17">
      <c r="A19" s="165"/>
      <c r="B19" s="203" t="s">
        <v>1015</v>
      </c>
      <c r="C19" s="204"/>
      <c r="D19" s="199" t="s">
        <v>1200</v>
      </c>
      <c r="E19" s="205"/>
      <c r="F19" s="213"/>
      <c r="G19" s="205"/>
      <c r="H19" s="278">
        <f>H20</f>
        <v>67889.25</v>
      </c>
      <c r="I19" s="301"/>
      <c r="J19" s="257"/>
      <c r="K19" s="278"/>
      <c r="L19" s="287">
        <f>L20</f>
        <v>0</v>
      </c>
      <c r="M19" s="200">
        <f t="shared" ref="M19:N19" si="5">M20</f>
        <v>67889.25</v>
      </c>
      <c r="N19" s="270">
        <f t="shared" si="5"/>
        <v>67889.25</v>
      </c>
      <c r="O19" s="207"/>
      <c r="P19" s="208"/>
      <c r="Q19" s="209"/>
    </row>
    <row r="20" spans="1:17">
      <c r="A20" s="165"/>
      <c r="B20" s="182" t="s">
        <v>1198</v>
      </c>
      <c r="C20" s="169"/>
      <c r="D20" s="180" t="s">
        <v>1201</v>
      </c>
      <c r="E20" s="170"/>
      <c r="F20" s="214"/>
      <c r="G20" s="170"/>
      <c r="H20" s="279">
        <f>SUM(H21:H34)</f>
        <v>67889.25</v>
      </c>
      <c r="I20" s="302"/>
      <c r="J20" s="258"/>
      <c r="K20" s="279"/>
      <c r="L20" s="288">
        <f>SUM(L21:L34)</f>
        <v>0</v>
      </c>
      <c r="M20" s="178">
        <f>SUM(M21:M34)</f>
        <v>67889.25</v>
      </c>
      <c r="N20" s="271">
        <f>SUM(N21:N34)</f>
        <v>67889.25</v>
      </c>
      <c r="O20" s="171">
        <f>L20/H20</f>
        <v>0</v>
      </c>
      <c r="P20" s="172">
        <f>M20/H20</f>
        <v>1</v>
      </c>
      <c r="Q20" s="236">
        <f>O20+P20</f>
        <v>1</v>
      </c>
    </row>
    <row r="21" spans="1:17" ht="22.5">
      <c r="A21" s="165"/>
      <c r="B21" s="183" t="s">
        <v>1199</v>
      </c>
      <c r="C21" s="183" t="s">
        <v>1202</v>
      </c>
      <c r="D21" s="184" t="s">
        <v>1214</v>
      </c>
      <c r="E21" s="243">
        <v>64.239999999999995</v>
      </c>
      <c r="F21" s="210" t="s">
        <v>1189</v>
      </c>
      <c r="G21" s="243">
        <v>6.68</v>
      </c>
      <c r="H21" s="293">
        <f>ROUNDDOWN(E21*G21,2)</f>
        <v>429.12</v>
      </c>
      <c r="I21" s="300">
        <v>0</v>
      </c>
      <c r="J21" s="295">
        <v>64.239999999999995</v>
      </c>
      <c r="K21" s="277">
        <f>I21+J21</f>
        <v>64.239999999999995</v>
      </c>
      <c r="L21" s="286">
        <f>ROUNDDOWN(G21*I21,2)</f>
        <v>0</v>
      </c>
      <c r="M21" s="262">
        <f>ROUNDDOWN(G21*J21,2)</f>
        <v>429.12</v>
      </c>
      <c r="N21" s="269">
        <f>ROUNDDOWN(G21*K21,2)</f>
        <v>429.12</v>
      </c>
      <c r="O21" s="175">
        <f>I21/E21</f>
        <v>0</v>
      </c>
      <c r="P21" s="176">
        <f>J21/E21</f>
        <v>1</v>
      </c>
      <c r="Q21" s="327">
        <f t="shared" ref="Q21:Q23" si="6">O21+P21</f>
        <v>1</v>
      </c>
    </row>
    <row r="22" spans="1:17" ht="43.5" customHeight="1">
      <c r="A22" s="165"/>
      <c r="B22" s="183" t="s">
        <v>2035</v>
      </c>
      <c r="C22" s="183">
        <v>10</v>
      </c>
      <c r="D22" s="184" t="s">
        <v>1215</v>
      </c>
      <c r="E22" s="243">
        <v>50.04</v>
      </c>
      <c r="F22" s="210" t="s">
        <v>1189</v>
      </c>
      <c r="G22" s="243">
        <v>118.06</v>
      </c>
      <c r="H22" s="293">
        <f>ROUNDDOWN(E22*G22,2)</f>
        <v>5907.72</v>
      </c>
      <c r="I22" s="300">
        <v>0</v>
      </c>
      <c r="J22" s="295">
        <v>50.04</v>
      </c>
      <c r="K22" s="277">
        <f>I22+J22</f>
        <v>50.04</v>
      </c>
      <c r="L22" s="286">
        <f>ROUNDDOWN(G22*I22,2)</f>
        <v>0</v>
      </c>
      <c r="M22" s="262">
        <f>ROUNDDOWN(G22*J22,2)</f>
        <v>5907.72</v>
      </c>
      <c r="N22" s="269">
        <f>ROUNDDOWN(G22*K22,2)</f>
        <v>5907.72</v>
      </c>
      <c r="O22" s="175">
        <f>I22/E22</f>
        <v>0</v>
      </c>
      <c r="P22" s="176">
        <f>J22/E22</f>
        <v>1</v>
      </c>
      <c r="Q22" s="327">
        <f t="shared" si="6"/>
        <v>1</v>
      </c>
    </row>
    <row r="23" spans="1:17" ht="36.75" customHeight="1">
      <c r="A23" s="165"/>
      <c r="B23" s="183" t="s">
        <v>2036</v>
      </c>
      <c r="C23" s="183" t="s">
        <v>1203</v>
      </c>
      <c r="D23" s="184" t="s">
        <v>1216</v>
      </c>
      <c r="E23" s="243">
        <v>3.22</v>
      </c>
      <c r="F23" s="210" t="s">
        <v>1196</v>
      </c>
      <c r="G23" s="243">
        <v>821.3</v>
      </c>
      <c r="H23" s="293">
        <f>ROUNDDOWN(E23*G23,2)</f>
        <v>2644.58</v>
      </c>
      <c r="I23" s="300">
        <v>0</v>
      </c>
      <c r="J23" s="295">
        <v>3.22</v>
      </c>
      <c r="K23" s="277">
        <f>I23+J23</f>
        <v>3.22</v>
      </c>
      <c r="L23" s="286">
        <f>ROUNDDOWN(G23*I23,2)</f>
        <v>0</v>
      </c>
      <c r="M23" s="262">
        <f>ROUNDDOWN(G23*J23,2)</f>
        <v>2644.58</v>
      </c>
      <c r="N23" s="269">
        <f>ROUNDDOWN(G23*K23,2)</f>
        <v>2644.58</v>
      </c>
      <c r="O23" s="175">
        <f>I23/E23</f>
        <v>0</v>
      </c>
      <c r="P23" s="176">
        <f>J23/E23</f>
        <v>1</v>
      </c>
      <c r="Q23" s="327">
        <f t="shared" si="6"/>
        <v>1</v>
      </c>
    </row>
    <row r="24" spans="1:17" ht="37.5" customHeight="1">
      <c r="A24" s="165"/>
      <c r="B24" s="183" t="s">
        <v>2037</v>
      </c>
      <c r="C24" s="183" t="s">
        <v>1204</v>
      </c>
      <c r="D24" s="184" t="s">
        <v>1217</v>
      </c>
      <c r="E24" s="243">
        <v>57.41</v>
      </c>
      <c r="F24" s="210" t="s">
        <v>1189</v>
      </c>
      <c r="G24" s="243">
        <v>151.44</v>
      </c>
      <c r="H24" s="293">
        <f t="shared" ref="H24:H25" si="7">ROUNDDOWN(E24*G24,2)</f>
        <v>8694.17</v>
      </c>
      <c r="I24" s="300">
        <v>0</v>
      </c>
      <c r="J24" s="295">
        <v>57.41</v>
      </c>
      <c r="K24" s="277">
        <f t="shared" ref="K24" si="8">I24+J24</f>
        <v>57.41</v>
      </c>
      <c r="L24" s="286">
        <f t="shared" ref="L24:L26" si="9">ROUNDDOWN(G24*I24,2)</f>
        <v>0</v>
      </c>
      <c r="M24" s="262">
        <f t="shared" ref="M24:M26" si="10">ROUNDDOWN(G24*J24,2)</f>
        <v>8694.17</v>
      </c>
      <c r="N24" s="269">
        <f t="shared" ref="N24:N26" si="11">ROUNDDOWN(G24*K24,2)</f>
        <v>8694.17</v>
      </c>
      <c r="O24" s="175">
        <f t="shared" ref="O24" si="12">I24/E24</f>
        <v>0</v>
      </c>
      <c r="P24" s="176">
        <f t="shared" ref="P24:P26" si="13">J24/E24</f>
        <v>1</v>
      </c>
      <c r="Q24" s="327">
        <f t="shared" ref="Q24:Q26" si="14">O24+P24</f>
        <v>1</v>
      </c>
    </row>
    <row r="25" spans="1:17" ht="31.5" customHeight="1">
      <c r="A25" s="165"/>
      <c r="B25" s="183" t="s">
        <v>2038</v>
      </c>
      <c r="C25" s="183" t="s">
        <v>1205</v>
      </c>
      <c r="D25" s="184" t="s">
        <v>1218</v>
      </c>
      <c r="E25" s="243">
        <v>111.16</v>
      </c>
      <c r="F25" s="210" t="s">
        <v>1189</v>
      </c>
      <c r="G25" s="243">
        <v>83.71</v>
      </c>
      <c r="H25" s="293">
        <f t="shared" si="7"/>
        <v>9305.2000000000007</v>
      </c>
      <c r="I25" s="300">
        <v>0</v>
      </c>
      <c r="J25" s="295">
        <v>111.16</v>
      </c>
      <c r="K25" s="277">
        <f>I25+J25</f>
        <v>111.16</v>
      </c>
      <c r="L25" s="286">
        <f t="shared" si="9"/>
        <v>0</v>
      </c>
      <c r="M25" s="262">
        <f t="shared" si="10"/>
        <v>9305.2000000000007</v>
      </c>
      <c r="N25" s="269">
        <f t="shared" si="11"/>
        <v>9305.2000000000007</v>
      </c>
      <c r="O25" s="175">
        <f>I25/E25</f>
        <v>0</v>
      </c>
      <c r="P25" s="176">
        <f t="shared" si="13"/>
        <v>1</v>
      </c>
      <c r="Q25" s="327">
        <f t="shared" si="14"/>
        <v>1</v>
      </c>
    </row>
    <row r="26" spans="1:17" ht="39" customHeight="1">
      <c r="A26" s="165"/>
      <c r="B26" s="183" t="s">
        <v>2039</v>
      </c>
      <c r="C26" s="183" t="s">
        <v>1206</v>
      </c>
      <c r="D26" s="184" t="s">
        <v>1219</v>
      </c>
      <c r="E26" s="243">
        <v>97.5</v>
      </c>
      <c r="F26" s="210" t="s">
        <v>1148</v>
      </c>
      <c r="G26" s="243">
        <v>19.239999999999998</v>
      </c>
      <c r="H26" s="293">
        <f>ROUNDDOWN(E26*G26,2)</f>
        <v>1875.9</v>
      </c>
      <c r="I26" s="300">
        <v>0</v>
      </c>
      <c r="J26" s="295">
        <v>97.5</v>
      </c>
      <c r="K26" s="277">
        <f>I26+J26</f>
        <v>97.5</v>
      </c>
      <c r="L26" s="286">
        <f t="shared" si="9"/>
        <v>0</v>
      </c>
      <c r="M26" s="262">
        <f t="shared" si="10"/>
        <v>1875.9</v>
      </c>
      <c r="N26" s="269">
        <f t="shared" si="11"/>
        <v>1875.9</v>
      </c>
      <c r="O26" s="175">
        <f>I26/E26</f>
        <v>0</v>
      </c>
      <c r="P26" s="176">
        <f t="shared" si="13"/>
        <v>1</v>
      </c>
      <c r="Q26" s="327">
        <f t="shared" si="14"/>
        <v>1</v>
      </c>
    </row>
    <row r="27" spans="1:17" ht="39" customHeight="1">
      <c r="A27" s="165"/>
      <c r="B27" s="183" t="s">
        <v>2040</v>
      </c>
      <c r="C27" s="183" t="s">
        <v>1207</v>
      </c>
      <c r="D27" s="184" t="s">
        <v>1220</v>
      </c>
      <c r="E27" s="243">
        <v>394.6</v>
      </c>
      <c r="F27" s="210" t="s">
        <v>1148</v>
      </c>
      <c r="G27" s="243">
        <v>17.39</v>
      </c>
      <c r="H27" s="293">
        <f t="shared" ref="H27:H34" si="15">ROUNDDOWN(E27*G27,2)</f>
        <v>6862.09</v>
      </c>
      <c r="I27" s="300">
        <v>0</v>
      </c>
      <c r="J27" s="295">
        <v>394.6</v>
      </c>
      <c r="K27" s="277">
        <f t="shared" ref="K27:K34" si="16">I27+J27</f>
        <v>394.6</v>
      </c>
      <c r="L27" s="286">
        <f t="shared" ref="L27:L34" si="17">ROUNDDOWN(G27*I27,2)</f>
        <v>0</v>
      </c>
      <c r="M27" s="262">
        <f t="shared" ref="M27:M34" si="18">ROUNDDOWN(G27*J27,2)</f>
        <v>6862.09</v>
      </c>
      <c r="N27" s="269">
        <f t="shared" ref="N27:N34" si="19">ROUNDDOWN(G27*K27,2)</f>
        <v>6862.09</v>
      </c>
      <c r="O27" s="175">
        <f t="shared" ref="O27:O34" si="20">I27/E27</f>
        <v>0</v>
      </c>
      <c r="P27" s="176">
        <f t="shared" ref="P27:P34" si="21">J27/E27</f>
        <v>1</v>
      </c>
      <c r="Q27" s="327">
        <f t="shared" ref="Q27:Q34" si="22">O27+P27</f>
        <v>1</v>
      </c>
    </row>
    <row r="28" spans="1:17" ht="39" customHeight="1">
      <c r="A28" s="165"/>
      <c r="B28" s="183" t="s">
        <v>2041</v>
      </c>
      <c r="C28" s="183" t="s">
        <v>1208</v>
      </c>
      <c r="D28" s="184" t="s">
        <v>1221</v>
      </c>
      <c r="E28" s="243">
        <v>335.6</v>
      </c>
      <c r="F28" s="210" t="s">
        <v>1148</v>
      </c>
      <c r="G28" s="243">
        <v>15.23</v>
      </c>
      <c r="H28" s="293">
        <f t="shared" si="15"/>
        <v>5111.18</v>
      </c>
      <c r="I28" s="300">
        <v>0</v>
      </c>
      <c r="J28" s="295">
        <v>335.6</v>
      </c>
      <c r="K28" s="277">
        <f t="shared" si="16"/>
        <v>335.6</v>
      </c>
      <c r="L28" s="286">
        <f t="shared" si="17"/>
        <v>0</v>
      </c>
      <c r="M28" s="262">
        <f t="shared" si="18"/>
        <v>5111.18</v>
      </c>
      <c r="N28" s="269">
        <f t="shared" si="19"/>
        <v>5111.18</v>
      </c>
      <c r="O28" s="175">
        <f t="shared" si="20"/>
        <v>0</v>
      </c>
      <c r="P28" s="176">
        <f t="shared" si="21"/>
        <v>1</v>
      </c>
      <c r="Q28" s="327">
        <f t="shared" si="22"/>
        <v>1</v>
      </c>
    </row>
    <row r="29" spans="1:17" ht="39" customHeight="1">
      <c r="A29" s="165"/>
      <c r="B29" s="183" t="s">
        <v>2042</v>
      </c>
      <c r="C29" s="183" t="s">
        <v>1209</v>
      </c>
      <c r="D29" s="184" t="s">
        <v>1222</v>
      </c>
      <c r="E29" s="243">
        <v>169.9</v>
      </c>
      <c r="F29" s="210" t="s">
        <v>1148</v>
      </c>
      <c r="G29" s="243">
        <v>11.83</v>
      </c>
      <c r="H29" s="293">
        <f t="shared" si="15"/>
        <v>2009.91</v>
      </c>
      <c r="I29" s="300">
        <v>0</v>
      </c>
      <c r="J29" s="295">
        <v>169.9</v>
      </c>
      <c r="K29" s="277">
        <f t="shared" si="16"/>
        <v>169.9</v>
      </c>
      <c r="L29" s="286">
        <f t="shared" si="17"/>
        <v>0</v>
      </c>
      <c r="M29" s="262">
        <f t="shared" si="18"/>
        <v>2009.91</v>
      </c>
      <c r="N29" s="269">
        <f t="shared" si="19"/>
        <v>2009.91</v>
      </c>
      <c r="O29" s="175">
        <f t="shared" si="20"/>
        <v>0</v>
      </c>
      <c r="P29" s="176">
        <f t="shared" si="21"/>
        <v>1</v>
      </c>
      <c r="Q29" s="327">
        <f t="shared" si="22"/>
        <v>1</v>
      </c>
    </row>
    <row r="30" spans="1:17" ht="39" customHeight="1">
      <c r="A30" s="165"/>
      <c r="B30" s="183" t="s">
        <v>2043</v>
      </c>
      <c r="C30" s="183" t="s">
        <v>1210</v>
      </c>
      <c r="D30" s="184" t="s">
        <v>1223</v>
      </c>
      <c r="E30" s="243">
        <v>182.3</v>
      </c>
      <c r="F30" s="210" t="s">
        <v>1148</v>
      </c>
      <c r="G30" s="243">
        <v>21.29</v>
      </c>
      <c r="H30" s="293">
        <f t="shared" si="15"/>
        <v>3881.16</v>
      </c>
      <c r="I30" s="300">
        <v>0</v>
      </c>
      <c r="J30" s="295">
        <v>182.3</v>
      </c>
      <c r="K30" s="277">
        <f t="shared" si="16"/>
        <v>182.3</v>
      </c>
      <c r="L30" s="286">
        <f t="shared" si="17"/>
        <v>0</v>
      </c>
      <c r="M30" s="262">
        <f t="shared" si="18"/>
        <v>3881.16</v>
      </c>
      <c r="N30" s="269">
        <f t="shared" si="19"/>
        <v>3881.16</v>
      </c>
      <c r="O30" s="175">
        <f t="shared" si="20"/>
        <v>0</v>
      </c>
      <c r="P30" s="176">
        <f t="shared" si="21"/>
        <v>1</v>
      </c>
      <c r="Q30" s="327">
        <f t="shared" si="22"/>
        <v>1</v>
      </c>
    </row>
    <row r="31" spans="1:17" ht="39" customHeight="1">
      <c r="A31" s="165"/>
      <c r="B31" s="183" t="s">
        <v>2044</v>
      </c>
      <c r="C31" s="183" t="s">
        <v>1211</v>
      </c>
      <c r="D31" s="184" t="s">
        <v>1174</v>
      </c>
      <c r="E31" s="243">
        <v>11.04</v>
      </c>
      <c r="F31" s="210" t="s">
        <v>1196</v>
      </c>
      <c r="G31" s="243">
        <v>568.65</v>
      </c>
      <c r="H31" s="293">
        <f t="shared" si="15"/>
        <v>6277.89</v>
      </c>
      <c r="I31" s="300">
        <v>0</v>
      </c>
      <c r="J31" s="295">
        <v>11.04</v>
      </c>
      <c r="K31" s="277">
        <f t="shared" si="16"/>
        <v>11.04</v>
      </c>
      <c r="L31" s="286">
        <f t="shared" si="17"/>
        <v>0</v>
      </c>
      <c r="M31" s="262">
        <f t="shared" si="18"/>
        <v>6277.89</v>
      </c>
      <c r="N31" s="269">
        <f t="shared" si="19"/>
        <v>6277.89</v>
      </c>
      <c r="O31" s="175">
        <f t="shared" si="20"/>
        <v>0</v>
      </c>
      <c r="P31" s="176">
        <f t="shared" si="21"/>
        <v>1</v>
      </c>
      <c r="Q31" s="327">
        <f t="shared" si="22"/>
        <v>1</v>
      </c>
    </row>
    <row r="32" spans="1:17" ht="39" customHeight="1">
      <c r="A32" s="165"/>
      <c r="B32" s="183" t="s">
        <v>2045</v>
      </c>
      <c r="C32" s="183" t="s">
        <v>1212</v>
      </c>
      <c r="D32" s="184" t="s">
        <v>1149</v>
      </c>
      <c r="E32" s="243">
        <v>21.64</v>
      </c>
      <c r="F32" s="210" t="s">
        <v>1196</v>
      </c>
      <c r="G32" s="243">
        <v>312.31</v>
      </c>
      <c r="H32" s="293">
        <f t="shared" si="15"/>
        <v>6758.38</v>
      </c>
      <c r="I32" s="300">
        <v>0</v>
      </c>
      <c r="J32" s="295">
        <v>21.64</v>
      </c>
      <c r="K32" s="277">
        <f t="shared" si="16"/>
        <v>21.64</v>
      </c>
      <c r="L32" s="286">
        <f t="shared" si="17"/>
        <v>0</v>
      </c>
      <c r="M32" s="262">
        <f t="shared" si="18"/>
        <v>6758.38</v>
      </c>
      <c r="N32" s="269">
        <f t="shared" si="19"/>
        <v>6758.38</v>
      </c>
      <c r="O32" s="175">
        <f t="shared" si="20"/>
        <v>0</v>
      </c>
      <c r="P32" s="176">
        <f t="shared" si="21"/>
        <v>1</v>
      </c>
      <c r="Q32" s="327">
        <f t="shared" si="22"/>
        <v>1</v>
      </c>
    </row>
    <row r="33" spans="1:17" ht="39" customHeight="1">
      <c r="A33" s="165"/>
      <c r="B33" s="183" t="s">
        <v>2046</v>
      </c>
      <c r="C33" s="183">
        <v>11</v>
      </c>
      <c r="D33" s="184" t="s">
        <v>1224</v>
      </c>
      <c r="E33" s="243">
        <v>112.92</v>
      </c>
      <c r="F33" s="210" t="s">
        <v>1189</v>
      </c>
      <c r="G33" s="243">
        <v>16.95</v>
      </c>
      <c r="H33" s="293">
        <f t="shared" si="15"/>
        <v>1913.99</v>
      </c>
      <c r="I33" s="300">
        <v>0</v>
      </c>
      <c r="J33" s="295">
        <v>112.92</v>
      </c>
      <c r="K33" s="277">
        <f t="shared" si="16"/>
        <v>112.92</v>
      </c>
      <c r="L33" s="286">
        <f t="shared" si="17"/>
        <v>0</v>
      </c>
      <c r="M33" s="262">
        <f t="shared" si="18"/>
        <v>1913.99</v>
      </c>
      <c r="N33" s="269">
        <f t="shared" si="19"/>
        <v>1913.99</v>
      </c>
      <c r="O33" s="175">
        <f t="shared" si="20"/>
        <v>0</v>
      </c>
      <c r="P33" s="176">
        <f t="shared" si="21"/>
        <v>1</v>
      </c>
      <c r="Q33" s="327">
        <f t="shared" si="22"/>
        <v>1</v>
      </c>
    </row>
    <row r="34" spans="1:17" ht="39" customHeight="1">
      <c r="A34" s="165"/>
      <c r="B34" s="183" t="s">
        <v>2047</v>
      </c>
      <c r="C34" s="183" t="s">
        <v>1213</v>
      </c>
      <c r="D34" s="184" t="s">
        <v>1225</v>
      </c>
      <c r="E34" s="243">
        <v>10.6</v>
      </c>
      <c r="F34" s="210" t="s">
        <v>1196</v>
      </c>
      <c r="G34" s="243">
        <v>586.6</v>
      </c>
      <c r="H34" s="293">
        <f t="shared" si="15"/>
        <v>6217.96</v>
      </c>
      <c r="I34" s="303">
        <v>0</v>
      </c>
      <c r="J34" s="295">
        <v>10.6</v>
      </c>
      <c r="K34" s="277">
        <f t="shared" si="16"/>
        <v>10.6</v>
      </c>
      <c r="L34" s="286">
        <f t="shared" si="17"/>
        <v>0</v>
      </c>
      <c r="M34" s="262">
        <f t="shared" si="18"/>
        <v>6217.96</v>
      </c>
      <c r="N34" s="269">
        <f t="shared" si="19"/>
        <v>6217.96</v>
      </c>
      <c r="O34" s="175">
        <f t="shared" si="20"/>
        <v>0</v>
      </c>
      <c r="P34" s="176">
        <f t="shared" si="21"/>
        <v>1</v>
      </c>
      <c r="Q34" s="327">
        <f t="shared" si="22"/>
        <v>1</v>
      </c>
    </row>
    <row r="35" spans="1:17">
      <c r="A35" s="165"/>
      <c r="B35" s="203" t="s">
        <v>1226</v>
      </c>
      <c r="C35" s="204"/>
      <c r="D35" s="199" t="s">
        <v>1227</v>
      </c>
      <c r="E35" s="205"/>
      <c r="F35" s="213"/>
      <c r="G35" s="205"/>
      <c r="H35" s="278">
        <f>SUM(H36,H44,H52)</f>
        <v>52694.220000000008</v>
      </c>
      <c r="I35" s="301"/>
      <c r="J35" s="257"/>
      <c r="K35" s="278"/>
      <c r="L35" s="287">
        <f>SUM(L36,L44,L52)</f>
        <v>0</v>
      </c>
      <c r="M35" s="200">
        <f>SUM(M36,M44,M52)</f>
        <v>52694.220000000008</v>
      </c>
      <c r="N35" s="270">
        <f>SUM(N36,N44,N52)</f>
        <v>52694.220000000008</v>
      </c>
      <c r="O35" s="207">
        <f>L35/H35</f>
        <v>0</v>
      </c>
      <c r="P35" s="208">
        <f>M35/H35</f>
        <v>1</v>
      </c>
      <c r="Q35" s="209">
        <f>O35+P35</f>
        <v>1</v>
      </c>
    </row>
    <row r="36" spans="1:17">
      <c r="A36" s="165"/>
      <c r="B36" s="182" t="s">
        <v>1228</v>
      </c>
      <c r="C36" s="169"/>
      <c r="D36" s="180" t="s">
        <v>1150</v>
      </c>
      <c r="E36" s="170"/>
      <c r="F36" s="214"/>
      <c r="G36" s="170"/>
      <c r="H36" s="279">
        <f>SUM(H37:H43)</f>
        <v>21192.63</v>
      </c>
      <c r="I36" s="302"/>
      <c r="J36" s="258"/>
      <c r="K36" s="279"/>
      <c r="L36" s="288">
        <f>SUM(L37:L43)</f>
        <v>0</v>
      </c>
      <c r="M36" s="178">
        <f>SUM(M37:M43)</f>
        <v>21192.63</v>
      </c>
      <c r="N36" s="271">
        <f>SUM(N37:N43)</f>
        <v>21192.63</v>
      </c>
      <c r="O36" s="171">
        <f>L36/H36</f>
        <v>0</v>
      </c>
      <c r="P36" s="172">
        <f>M36/H36</f>
        <v>1</v>
      </c>
      <c r="Q36" s="236">
        <f>O36+P36</f>
        <v>1</v>
      </c>
    </row>
    <row r="37" spans="1:17" ht="45">
      <c r="A37" s="165"/>
      <c r="B37" s="183" t="s">
        <v>1229</v>
      </c>
      <c r="C37" s="183" t="s">
        <v>1236</v>
      </c>
      <c r="D37" s="184" t="s">
        <v>1169</v>
      </c>
      <c r="E37" s="243">
        <v>90.78</v>
      </c>
      <c r="F37" s="210" t="s">
        <v>1189</v>
      </c>
      <c r="G37" s="243">
        <v>49.76</v>
      </c>
      <c r="H37" s="293">
        <f>ROUNDDOWN(E37*G37,2)</f>
        <v>4517.21</v>
      </c>
      <c r="I37" s="300">
        <v>0</v>
      </c>
      <c r="J37" s="295">
        <v>90.78</v>
      </c>
      <c r="K37" s="277">
        <f>I37+J37</f>
        <v>90.78</v>
      </c>
      <c r="L37" s="286">
        <f>ROUNDDOWN(G37*I37,2)</f>
        <v>0</v>
      </c>
      <c r="M37" s="262">
        <f>ROUNDDOWN(G37*J37,2)</f>
        <v>4517.21</v>
      </c>
      <c r="N37" s="269">
        <f>ROUNDDOWN(G37*K37,2)</f>
        <v>4517.21</v>
      </c>
      <c r="O37" s="175">
        <f>I37/E37</f>
        <v>0</v>
      </c>
      <c r="P37" s="176">
        <f>J37/E37</f>
        <v>1</v>
      </c>
      <c r="Q37" s="327">
        <f t="shared" ref="Q37:Q41" si="23">O37+P37</f>
        <v>1</v>
      </c>
    </row>
    <row r="38" spans="1:17" ht="33.75">
      <c r="A38" s="165"/>
      <c r="B38" s="183" t="s">
        <v>1230</v>
      </c>
      <c r="C38" s="183" t="s">
        <v>1237</v>
      </c>
      <c r="D38" s="184" t="s">
        <v>1170</v>
      </c>
      <c r="E38" s="243">
        <v>164.5</v>
      </c>
      <c r="F38" s="210" t="s">
        <v>1148</v>
      </c>
      <c r="G38" s="243">
        <v>15.25</v>
      </c>
      <c r="H38" s="293">
        <f>ROUNDDOWN(E38*G38,2)</f>
        <v>2508.62</v>
      </c>
      <c r="I38" s="300">
        <v>0</v>
      </c>
      <c r="J38" s="295">
        <v>164.5</v>
      </c>
      <c r="K38" s="277">
        <f>I38+J38</f>
        <v>164.5</v>
      </c>
      <c r="L38" s="286">
        <f>ROUNDDOWN(G38*I38,2)</f>
        <v>0</v>
      </c>
      <c r="M38" s="262">
        <f>ROUNDDOWN(G38*J38,2)</f>
        <v>2508.62</v>
      </c>
      <c r="N38" s="269">
        <f>ROUNDDOWN(G38*K38,2)</f>
        <v>2508.62</v>
      </c>
      <c r="O38" s="175">
        <f>I38/E38</f>
        <v>0</v>
      </c>
      <c r="P38" s="176">
        <f>J38/E38</f>
        <v>1</v>
      </c>
      <c r="Q38" s="327">
        <f t="shared" si="23"/>
        <v>1</v>
      </c>
    </row>
    <row r="39" spans="1:17" ht="33.75">
      <c r="A39" s="165"/>
      <c r="B39" s="183" t="s">
        <v>1231</v>
      </c>
      <c r="C39" s="183" t="s">
        <v>1238</v>
      </c>
      <c r="D39" s="184" t="s">
        <v>1173</v>
      </c>
      <c r="E39" s="243">
        <v>356.5</v>
      </c>
      <c r="F39" s="210" t="s">
        <v>1148</v>
      </c>
      <c r="G39" s="243">
        <v>12.15</v>
      </c>
      <c r="H39" s="293">
        <f t="shared" ref="H39:H41" si="24">ROUNDDOWN(E39*G39,2)</f>
        <v>4331.47</v>
      </c>
      <c r="I39" s="300">
        <v>0</v>
      </c>
      <c r="J39" s="295">
        <v>356.5</v>
      </c>
      <c r="K39" s="277">
        <f t="shared" ref="K39:K41" si="25">I39+J39</f>
        <v>356.5</v>
      </c>
      <c r="L39" s="286">
        <f t="shared" ref="L39:L41" si="26">ROUNDDOWN(G39*I39,2)</f>
        <v>0</v>
      </c>
      <c r="M39" s="262">
        <f t="shared" ref="M39:M41" si="27">ROUNDDOWN(G39*J39,2)</f>
        <v>4331.47</v>
      </c>
      <c r="N39" s="269">
        <f t="shared" ref="N39:N41" si="28">ROUNDDOWN(G39*K39,2)</f>
        <v>4331.47</v>
      </c>
      <c r="O39" s="175">
        <f t="shared" ref="O39:O41" si="29">I39/E39</f>
        <v>0</v>
      </c>
      <c r="P39" s="176">
        <f t="shared" ref="P39:P41" si="30">J39/E39</f>
        <v>1</v>
      </c>
      <c r="Q39" s="327">
        <f t="shared" si="23"/>
        <v>1</v>
      </c>
    </row>
    <row r="40" spans="1:17" ht="33.75">
      <c r="A40" s="165"/>
      <c r="B40" s="183" t="s">
        <v>1232</v>
      </c>
      <c r="C40" s="183" t="s">
        <v>1239</v>
      </c>
      <c r="D40" s="184" t="s">
        <v>1241</v>
      </c>
      <c r="E40" s="243">
        <v>54.1</v>
      </c>
      <c r="F40" s="210" t="s">
        <v>1148</v>
      </c>
      <c r="G40" s="243">
        <v>10.23</v>
      </c>
      <c r="H40" s="293">
        <f t="shared" si="24"/>
        <v>553.44000000000005</v>
      </c>
      <c r="I40" s="300">
        <v>0</v>
      </c>
      <c r="J40" s="295">
        <v>54.1</v>
      </c>
      <c r="K40" s="277">
        <f t="shared" si="25"/>
        <v>54.1</v>
      </c>
      <c r="L40" s="286">
        <f t="shared" si="26"/>
        <v>0</v>
      </c>
      <c r="M40" s="262">
        <f t="shared" si="27"/>
        <v>553.44000000000005</v>
      </c>
      <c r="N40" s="269">
        <f t="shared" si="28"/>
        <v>553.44000000000005</v>
      </c>
      <c r="O40" s="175">
        <f t="shared" si="29"/>
        <v>0</v>
      </c>
      <c r="P40" s="176">
        <f t="shared" si="30"/>
        <v>1</v>
      </c>
      <c r="Q40" s="327">
        <f t="shared" si="23"/>
        <v>1</v>
      </c>
    </row>
    <row r="41" spans="1:17" ht="33.75">
      <c r="A41" s="165"/>
      <c r="B41" s="183" t="s">
        <v>1233</v>
      </c>
      <c r="C41" s="183" t="s">
        <v>1240</v>
      </c>
      <c r="D41" s="184" t="s">
        <v>1242</v>
      </c>
      <c r="E41" s="243">
        <v>418.4</v>
      </c>
      <c r="F41" s="210" t="s">
        <v>1148</v>
      </c>
      <c r="G41" s="243">
        <v>9.93</v>
      </c>
      <c r="H41" s="293">
        <f t="shared" si="24"/>
        <v>4154.71</v>
      </c>
      <c r="I41" s="300">
        <v>0</v>
      </c>
      <c r="J41" s="295">
        <v>418.4</v>
      </c>
      <c r="K41" s="277">
        <f t="shared" si="25"/>
        <v>418.4</v>
      </c>
      <c r="L41" s="286">
        <f t="shared" si="26"/>
        <v>0</v>
      </c>
      <c r="M41" s="262">
        <f t="shared" si="27"/>
        <v>4154.71</v>
      </c>
      <c r="N41" s="269">
        <f t="shared" si="28"/>
        <v>4154.71</v>
      </c>
      <c r="O41" s="175">
        <f t="shared" si="29"/>
        <v>0</v>
      </c>
      <c r="P41" s="176">
        <f t="shared" si="30"/>
        <v>1</v>
      </c>
      <c r="Q41" s="327">
        <f t="shared" si="23"/>
        <v>1</v>
      </c>
    </row>
    <row r="42" spans="1:17" ht="33.75">
      <c r="A42" s="165"/>
      <c r="B42" s="183" t="s">
        <v>1234</v>
      </c>
      <c r="C42" s="183" t="s">
        <v>1211</v>
      </c>
      <c r="D42" s="184" t="s">
        <v>1174</v>
      </c>
      <c r="E42" s="243">
        <v>5.82</v>
      </c>
      <c r="F42" s="210" t="s">
        <v>1196</v>
      </c>
      <c r="G42" s="243">
        <v>568.65</v>
      </c>
      <c r="H42" s="293">
        <f t="shared" ref="H42:H43" si="31">ROUNDDOWN(E42*G42,2)</f>
        <v>3309.54</v>
      </c>
      <c r="I42" s="300">
        <v>0</v>
      </c>
      <c r="J42" s="295">
        <v>5.82</v>
      </c>
      <c r="K42" s="277">
        <f t="shared" ref="K42:K43" si="32">I42+J42</f>
        <v>5.82</v>
      </c>
      <c r="L42" s="286">
        <f t="shared" ref="L42:L43" si="33">ROUNDDOWN(G42*I42,2)</f>
        <v>0</v>
      </c>
      <c r="M42" s="262">
        <f t="shared" ref="M42:M43" si="34">ROUNDDOWN(G42*J42,2)</f>
        <v>3309.54</v>
      </c>
      <c r="N42" s="269">
        <f t="shared" ref="N42:N43" si="35">ROUNDDOWN(G42*K42,2)</f>
        <v>3309.54</v>
      </c>
      <c r="O42" s="175">
        <f t="shared" ref="O42:O43" si="36">I42/E42</f>
        <v>0</v>
      </c>
      <c r="P42" s="176">
        <f t="shared" ref="P42:P43" si="37">J42/E42</f>
        <v>1</v>
      </c>
      <c r="Q42" s="327">
        <f t="shared" ref="Q42:Q43" si="38">O42+P42</f>
        <v>1</v>
      </c>
    </row>
    <row r="43" spans="1:17" ht="22.5">
      <c r="A43" s="165"/>
      <c r="B43" s="183" t="s">
        <v>1235</v>
      </c>
      <c r="C43" s="183" t="s">
        <v>1212</v>
      </c>
      <c r="D43" s="184" t="s">
        <v>1149</v>
      </c>
      <c r="E43" s="243">
        <v>5.82</v>
      </c>
      <c r="F43" s="210" t="s">
        <v>1196</v>
      </c>
      <c r="G43" s="243">
        <v>312.31</v>
      </c>
      <c r="H43" s="293">
        <f t="shared" si="31"/>
        <v>1817.64</v>
      </c>
      <c r="I43" s="300">
        <v>0</v>
      </c>
      <c r="J43" s="295">
        <v>5.82</v>
      </c>
      <c r="K43" s="277">
        <f t="shared" si="32"/>
        <v>5.82</v>
      </c>
      <c r="L43" s="286">
        <f t="shared" si="33"/>
        <v>0</v>
      </c>
      <c r="M43" s="262">
        <f t="shared" si="34"/>
        <v>1817.64</v>
      </c>
      <c r="N43" s="269">
        <f t="shared" si="35"/>
        <v>1817.64</v>
      </c>
      <c r="O43" s="175">
        <f t="shared" si="36"/>
        <v>0</v>
      </c>
      <c r="P43" s="176">
        <f t="shared" si="37"/>
        <v>1</v>
      </c>
      <c r="Q43" s="327">
        <f t="shared" si="38"/>
        <v>1</v>
      </c>
    </row>
    <row r="44" spans="1:17">
      <c r="A44" s="165"/>
      <c r="B44" s="182" t="s">
        <v>1243</v>
      </c>
      <c r="C44" s="169"/>
      <c r="D44" s="180" t="s">
        <v>1244</v>
      </c>
      <c r="E44" s="170"/>
      <c r="F44" s="214"/>
      <c r="G44" s="170"/>
      <c r="H44" s="279">
        <f>SUM(H45:H51)</f>
        <v>25530.240000000005</v>
      </c>
      <c r="I44" s="302"/>
      <c r="J44" s="258"/>
      <c r="K44" s="279"/>
      <c r="L44" s="288">
        <f>SUM(L45:L51)</f>
        <v>0</v>
      </c>
      <c r="M44" s="178">
        <f>SUM(M45:M51)</f>
        <v>25530.240000000005</v>
      </c>
      <c r="N44" s="271">
        <f>SUM(N45:N51)</f>
        <v>25530.240000000005</v>
      </c>
      <c r="O44" s="171">
        <f>L44/H44</f>
        <v>0</v>
      </c>
      <c r="P44" s="172">
        <f>M44/H44</f>
        <v>1</v>
      </c>
      <c r="Q44" s="236">
        <f>O44+P44</f>
        <v>1</v>
      </c>
    </row>
    <row r="45" spans="1:17" ht="33.75">
      <c r="A45" s="165"/>
      <c r="B45" s="183" t="s">
        <v>1245</v>
      </c>
      <c r="C45" s="183" t="s">
        <v>1252</v>
      </c>
      <c r="D45" s="184" t="s">
        <v>1255</v>
      </c>
      <c r="E45" s="243">
        <v>115.05</v>
      </c>
      <c r="F45" s="210" t="s">
        <v>1189</v>
      </c>
      <c r="G45" s="243">
        <v>89.74</v>
      </c>
      <c r="H45" s="293">
        <f>ROUNDDOWN(E45*G45,2)</f>
        <v>10324.58</v>
      </c>
      <c r="I45" s="300">
        <v>0</v>
      </c>
      <c r="J45" s="295">
        <v>115.05</v>
      </c>
      <c r="K45" s="277">
        <f>I45+J45</f>
        <v>115.05</v>
      </c>
      <c r="L45" s="286">
        <f>ROUNDDOWN(G45*I45,2)</f>
        <v>0</v>
      </c>
      <c r="M45" s="262">
        <f>ROUNDDOWN(G45*J45,2)</f>
        <v>10324.58</v>
      </c>
      <c r="N45" s="269">
        <f>ROUNDDOWN(G45*K45,2)</f>
        <v>10324.58</v>
      </c>
      <c r="O45" s="175">
        <f>I45/E45</f>
        <v>0</v>
      </c>
      <c r="P45" s="176">
        <f>J45/E45</f>
        <v>1</v>
      </c>
      <c r="Q45" s="327">
        <f t="shared" ref="Q45:Q49" si="39">O45+P45</f>
        <v>1</v>
      </c>
    </row>
    <row r="46" spans="1:17" ht="33.75">
      <c r="A46" s="165"/>
      <c r="B46" s="183" t="s">
        <v>1246</v>
      </c>
      <c r="C46" s="183" t="s">
        <v>1237</v>
      </c>
      <c r="D46" s="184" t="s">
        <v>1170</v>
      </c>
      <c r="E46" s="243">
        <v>123.5</v>
      </c>
      <c r="F46" s="210" t="s">
        <v>1148</v>
      </c>
      <c r="G46" s="243">
        <v>15.25</v>
      </c>
      <c r="H46" s="293">
        <f>ROUNDDOWN(E46*G46,2)</f>
        <v>1883.37</v>
      </c>
      <c r="I46" s="300">
        <v>0</v>
      </c>
      <c r="J46" s="295">
        <v>123.5</v>
      </c>
      <c r="K46" s="277">
        <f>I46+J46</f>
        <v>123.5</v>
      </c>
      <c r="L46" s="286">
        <f>ROUNDDOWN(G46*I46,2)</f>
        <v>0</v>
      </c>
      <c r="M46" s="262">
        <f>ROUNDDOWN(G46*J46,2)</f>
        <v>1883.37</v>
      </c>
      <c r="N46" s="269">
        <f>ROUNDDOWN(G46*K46,2)</f>
        <v>1883.37</v>
      </c>
      <c r="O46" s="175">
        <f>I46/E46</f>
        <v>0</v>
      </c>
      <c r="P46" s="176">
        <f>J46/E46</f>
        <v>1</v>
      </c>
      <c r="Q46" s="327">
        <f t="shared" si="39"/>
        <v>1</v>
      </c>
    </row>
    <row r="47" spans="1:17" ht="33.75">
      <c r="A47" s="165"/>
      <c r="B47" s="183" t="s">
        <v>1247</v>
      </c>
      <c r="C47" s="183" t="s">
        <v>1253</v>
      </c>
      <c r="D47" s="184" t="s">
        <v>1171</v>
      </c>
      <c r="E47" s="243">
        <v>0.4</v>
      </c>
      <c r="F47" s="210" t="s">
        <v>1148</v>
      </c>
      <c r="G47" s="243">
        <v>14.43</v>
      </c>
      <c r="H47" s="293">
        <f t="shared" ref="H47:H49" si="40">ROUNDDOWN(E47*G47,2)</f>
        <v>5.77</v>
      </c>
      <c r="I47" s="300">
        <v>0</v>
      </c>
      <c r="J47" s="295">
        <v>0.4</v>
      </c>
      <c r="K47" s="277">
        <f t="shared" ref="K47:K49" si="41">I47+J47</f>
        <v>0.4</v>
      </c>
      <c r="L47" s="286">
        <f t="shared" ref="L47:L49" si="42">ROUNDDOWN(G47*I47,2)</f>
        <v>0</v>
      </c>
      <c r="M47" s="262">
        <f t="shared" ref="M47:M49" si="43">ROUNDDOWN(G47*J47,2)</f>
        <v>5.77</v>
      </c>
      <c r="N47" s="269">
        <f t="shared" ref="N47:N49" si="44">ROUNDDOWN(G47*K47,2)</f>
        <v>5.77</v>
      </c>
      <c r="O47" s="175">
        <f t="shared" ref="O47:O49" si="45">I47/E47</f>
        <v>0</v>
      </c>
      <c r="P47" s="176">
        <f t="shared" ref="P47:P49" si="46">J47/E47</f>
        <v>1</v>
      </c>
      <c r="Q47" s="327">
        <f t="shared" si="39"/>
        <v>1</v>
      </c>
    </row>
    <row r="48" spans="1:17" ht="33.75">
      <c r="A48" s="165"/>
      <c r="B48" s="183" t="s">
        <v>1248</v>
      </c>
      <c r="C48" s="183" t="s">
        <v>1254</v>
      </c>
      <c r="D48" s="184" t="s">
        <v>1172</v>
      </c>
      <c r="E48" s="243">
        <v>94.7</v>
      </c>
      <c r="F48" s="210" t="s">
        <v>1148</v>
      </c>
      <c r="G48" s="243">
        <v>13.6</v>
      </c>
      <c r="H48" s="293">
        <f t="shared" si="40"/>
        <v>1287.92</v>
      </c>
      <c r="I48" s="300">
        <v>0</v>
      </c>
      <c r="J48" s="295">
        <v>94.7</v>
      </c>
      <c r="K48" s="277">
        <f t="shared" si="41"/>
        <v>94.7</v>
      </c>
      <c r="L48" s="286">
        <f t="shared" si="42"/>
        <v>0</v>
      </c>
      <c r="M48" s="262">
        <f t="shared" si="43"/>
        <v>1287.92</v>
      </c>
      <c r="N48" s="269">
        <f t="shared" si="44"/>
        <v>1287.92</v>
      </c>
      <c r="O48" s="175">
        <f t="shared" si="45"/>
        <v>0</v>
      </c>
      <c r="P48" s="176">
        <f t="shared" si="46"/>
        <v>1</v>
      </c>
      <c r="Q48" s="327">
        <f t="shared" si="39"/>
        <v>1</v>
      </c>
    </row>
    <row r="49" spans="1:17" ht="33.75">
      <c r="A49" s="165"/>
      <c r="B49" s="183" t="s">
        <v>1249</v>
      </c>
      <c r="C49" s="183" t="s">
        <v>1238</v>
      </c>
      <c r="D49" s="184" t="s">
        <v>1173</v>
      </c>
      <c r="E49" s="243">
        <v>367.9</v>
      </c>
      <c r="F49" s="210" t="s">
        <v>1148</v>
      </c>
      <c r="G49" s="243">
        <v>12.15</v>
      </c>
      <c r="H49" s="293">
        <f t="shared" si="40"/>
        <v>4469.9799999999996</v>
      </c>
      <c r="I49" s="300">
        <v>0</v>
      </c>
      <c r="J49" s="295">
        <v>367.9</v>
      </c>
      <c r="K49" s="277">
        <f t="shared" si="41"/>
        <v>367.9</v>
      </c>
      <c r="L49" s="286">
        <f t="shared" si="42"/>
        <v>0</v>
      </c>
      <c r="M49" s="262">
        <f t="shared" si="43"/>
        <v>4469.9799999999996</v>
      </c>
      <c r="N49" s="269">
        <f t="shared" si="44"/>
        <v>4469.9799999999996</v>
      </c>
      <c r="O49" s="175">
        <f t="shared" si="45"/>
        <v>0</v>
      </c>
      <c r="P49" s="176">
        <f t="shared" si="46"/>
        <v>1</v>
      </c>
      <c r="Q49" s="327">
        <f t="shared" si="39"/>
        <v>1</v>
      </c>
    </row>
    <row r="50" spans="1:17" ht="33.75">
      <c r="A50" s="165"/>
      <c r="B50" s="183" t="s">
        <v>1250</v>
      </c>
      <c r="C50" s="183" t="s">
        <v>1211</v>
      </c>
      <c r="D50" s="184" t="s">
        <v>1174</v>
      </c>
      <c r="E50" s="243">
        <v>8.58</v>
      </c>
      <c r="F50" s="210" t="s">
        <v>1196</v>
      </c>
      <c r="G50" s="243">
        <v>568.65</v>
      </c>
      <c r="H50" s="293">
        <f t="shared" ref="H50:H51" si="47">ROUNDDOWN(E50*G50,2)</f>
        <v>4879.01</v>
      </c>
      <c r="I50" s="300">
        <v>0</v>
      </c>
      <c r="J50" s="295">
        <v>8.58</v>
      </c>
      <c r="K50" s="277">
        <f t="shared" ref="K50:K51" si="48">I50+J50</f>
        <v>8.58</v>
      </c>
      <c r="L50" s="286">
        <f t="shared" ref="L50:L51" si="49">ROUNDDOWN(G50*I50,2)</f>
        <v>0</v>
      </c>
      <c r="M50" s="262">
        <f t="shared" ref="M50:M51" si="50">ROUNDDOWN(G50*J50,2)</f>
        <v>4879.01</v>
      </c>
      <c r="N50" s="269">
        <f t="shared" ref="N50:N51" si="51">ROUNDDOWN(G50*K50,2)</f>
        <v>4879.01</v>
      </c>
      <c r="O50" s="175">
        <f t="shared" ref="O50:O51" si="52">I50/E50</f>
        <v>0</v>
      </c>
      <c r="P50" s="176">
        <f t="shared" ref="P50:P51" si="53">J50/E50</f>
        <v>1</v>
      </c>
      <c r="Q50" s="327">
        <f t="shared" ref="Q50:Q51" si="54">O50+P50</f>
        <v>1</v>
      </c>
    </row>
    <row r="51" spans="1:17" ht="22.5">
      <c r="A51" s="165"/>
      <c r="B51" s="183" t="s">
        <v>1251</v>
      </c>
      <c r="C51" s="183" t="s">
        <v>1212</v>
      </c>
      <c r="D51" s="184" t="s">
        <v>1149</v>
      </c>
      <c r="E51" s="243">
        <v>8.58</v>
      </c>
      <c r="F51" s="210" t="s">
        <v>1196</v>
      </c>
      <c r="G51" s="243">
        <v>312.31</v>
      </c>
      <c r="H51" s="293">
        <f t="shared" si="47"/>
        <v>2679.61</v>
      </c>
      <c r="I51" s="300">
        <v>0</v>
      </c>
      <c r="J51" s="295">
        <v>8.58</v>
      </c>
      <c r="K51" s="277">
        <f t="shared" si="48"/>
        <v>8.58</v>
      </c>
      <c r="L51" s="286">
        <f t="shared" si="49"/>
        <v>0</v>
      </c>
      <c r="M51" s="262">
        <f t="shared" si="50"/>
        <v>2679.61</v>
      </c>
      <c r="N51" s="269">
        <f t="shared" si="51"/>
        <v>2679.61</v>
      </c>
      <c r="O51" s="175">
        <f t="shared" si="52"/>
        <v>0</v>
      </c>
      <c r="P51" s="176">
        <f t="shared" si="53"/>
        <v>1</v>
      </c>
      <c r="Q51" s="327">
        <f t="shared" si="54"/>
        <v>1</v>
      </c>
    </row>
    <row r="52" spans="1:17">
      <c r="A52" s="165"/>
      <c r="B52" s="182" t="s">
        <v>1256</v>
      </c>
      <c r="C52" s="169"/>
      <c r="D52" s="180" t="s">
        <v>1257</v>
      </c>
      <c r="E52" s="170"/>
      <c r="F52" s="214"/>
      <c r="G52" s="170"/>
      <c r="H52" s="279">
        <f>SUM(H53:H58)</f>
        <v>5971.35</v>
      </c>
      <c r="I52" s="302"/>
      <c r="J52" s="258"/>
      <c r="K52" s="279"/>
      <c r="L52" s="288">
        <f>SUM(L53:L58)</f>
        <v>0</v>
      </c>
      <c r="M52" s="178">
        <f t="shared" ref="M52:N52" si="55">SUM(M53:M58)</f>
        <v>5971.35</v>
      </c>
      <c r="N52" s="271">
        <f t="shared" si="55"/>
        <v>5971.35</v>
      </c>
      <c r="O52" s="171">
        <f>L52/H52</f>
        <v>0</v>
      </c>
      <c r="P52" s="172">
        <f>M52/H52</f>
        <v>1</v>
      </c>
      <c r="Q52" s="236">
        <f>O52+P52</f>
        <v>1</v>
      </c>
    </row>
    <row r="53" spans="1:17" ht="33.75">
      <c r="A53" s="165"/>
      <c r="B53" s="183" t="s">
        <v>1258</v>
      </c>
      <c r="C53" s="183" t="s">
        <v>1264</v>
      </c>
      <c r="D53" s="184" t="s">
        <v>1266</v>
      </c>
      <c r="E53" s="243">
        <v>22.69</v>
      </c>
      <c r="F53" s="210" t="s">
        <v>1189</v>
      </c>
      <c r="G53" s="243">
        <v>38.46</v>
      </c>
      <c r="H53" s="293">
        <f>ROUNDDOWN(E53*G53,2)</f>
        <v>872.65</v>
      </c>
      <c r="I53" s="300">
        <v>0</v>
      </c>
      <c r="J53" s="295">
        <v>22.69</v>
      </c>
      <c r="K53" s="277">
        <f>I53+J53</f>
        <v>22.69</v>
      </c>
      <c r="L53" s="286">
        <f>ROUNDDOWN(G53*I53,2)</f>
        <v>0</v>
      </c>
      <c r="M53" s="262">
        <f>ROUNDDOWN(G53*J53,2)</f>
        <v>872.65</v>
      </c>
      <c r="N53" s="269">
        <f>ROUNDDOWN(G53*K53,2)</f>
        <v>872.65</v>
      </c>
      <c r="O53" s="175">
        <f>I53/E53</f>
        <v>0</v>
      </c>
      <c r="P53" s="176">
        <f>J53/E53</f>
        <v>1</v>
      </c>
      <c r="Q53" s="327">
        <f t="shared" ref="Q53:Q58" si="56">O53+P53</f>
        <v>1</v>
      </c>
    </row>
    <row r="54" spans="1:17" ht="33.75">
      <c r="A54" s="165"/>
      <c r="B54" s="183" t="s">
        <v>1259</v>
      </c>
      <c r="C54" s="183" t="s">
        <v>1265</v>
      </c>
      <c r="D54" s="184" t="s">
        <v>1267</v>
      </c>
      <c r="E54" s="243">
        <v>3.8</v>
      </c>
      <c r="F54" s="210" t="s">
        <v>1196</v>
      </c>
      <c r="G54" s="243">
        <v>562.98</v>
      </c>
      <c r="H54" s="293">
        <f>ROUNDDOWN(E54*G54,2)</f>
        <v>2139.3200000000002</v>
      </c>
      <c r="I54" s="300">
        <v>0</v>
      </c>
      <c r="J54" s="295">
        <v>3.8</v>
      </c>
      <c r="K54" s="277">
        <f>I54+J54</f>
        <v>3.8</v>
      </c>
      <c r="L54" s="286">
        <f>ROUNDDOWN(G54*I54,2)</f>
        <v>0</v>
      </c>
      <c r="M54" s="262">
        <f>ROUNDDOWN(G54*J54,2)</f>
        <v>2139.3200000000002</v>
      </c>
      <c r="N54" s="269">
        <f>ROUNDDOWN(G54*K54,2)</f>
        <v>2139.3200000000002</v>
      </c>
      <c r="O54" s="175">
        <f>I54/E54</f>
        <v>0</v>
      </c>
      <c r="P54" s="176">
        <f>J54/E54</f>
        <v>1</v>
      </c>
      <c r="Q54" s="327">
        <f t="shared" si="56"/>
        <v>1</v>
      </c>
    </row>
    <row r="55" spans="1:17" ht="22.5">
      <c r="A55" s="165"/>
      <c r="B55" s="183" t="s">
        <v>1260</v>
      </c>
      <c r="C55" s="183" t="s">
        <v>1212</v>
      </c>
      <c r="D55" s="184" t="s">
        <v>1149</v>
      </c>
      <c r="E55" s="243">
        <v>3.8</v>
      </c>
      <c r="F55" s="210" t="s">
        <v>1196</v>
      </c>
      <c r="G55" s="243">
        <v>312.31</v>
      </c>
      <c r="H55" s="293">
        <f t="shared" ref="H55:H58" si="57">ROUNDDOWN(E55*G55,2)</f>
        <v>1186.77</v>
      </c>
      <c r="I55" s="300">
        <v>0</v>
      </c>
      <c r="J55" s="295">
        <v>3.8</v>
      </c>
      <c r="K55" s="277">
        <f t="shared" ref="K55:K58" si="58">I55+J55</f>
        <v>3.8</v>
      </c>
      <c r="L55" s="286">
        <f t="shared" ref="L55:L58" si="59">ROUNDDOWN(G55*I55,2)</f>
        <v>0</v>
      </c>
      <c r="M55" s="262">
        <f t="shared" ref="M55:M58" si="60">ROUNDDOWN(G55*J55,2)</f>
        <v>1186.77</v>
      </c>
      <c r="N55" s="269">
        <f t="shared" ref="N55:N58" si="61">ROUNDDOWN(G55*K55,2)</f>
        <v>1186.77</v>
      </c>
      <c r="O55" s="175">
        <f t="shared" ref="O55:O58" si="62">I55/E55</f>
        <v>0</v>
      </c>
      <c r="P55" s="176">
        <f t="shared" ref="P55:P58" si="63">J55/E55</f>
        <v>1</v>
      </c>
      <c r="Q55" s="327">
        <f t="shared" si="56"/>
        <v>1</v>
      </c>
    </row>
    <row r="56" spans="1:17" ht="33.75">
      <c r="A56" s="165"/>
      <c r="B56" s="183" t="s">
        <v>1261</v>
      </c>
      <c r="C56" s="183" t="s">
        <v>1253</v>
      </c>
      <c r="D56" s="184" t="s">
        <v>1171</v>
      </c>
      <c r="E56" s="243">
        <v>52.3</v>
      </c>
      <c r="F56" s="210" t="s">
        <v>1148</v>
      </c>
      <c r="G56" s="243">
        <v>14.43</v>
      </c>
      <c r="H56" s="293">
        <f t="shared" si="57"/>
        <v>754.68</v>
      </c>
      <c r="I56" s="300">
        <v>0</v>
      </c>
      <c r="J56" s="295">
        <v>52.3</v>
      </c>
      <c r="K56" s="277">
        <f t="shared" si="58"/>
        <v>52.3</v>
      </c>
      <c r="L56" s="286">
        <f t="shared" si="59"/>
        <v>0</v>
      </c>
      <c r="M56" s="262">
        <f t="shared" si="60"/>
        <v>754.68</v>
      </c>
      <c r="N56" s="269">
        <f t="shared" si="61"/>
        <v>754.68</v>
      </c>
      <c r="O56" s="175">
        <f t="shared" si="62"/>
        <v>0</v>
      </c>
      <c r="P56" s="176">
        <f t="shared" si="63"/>
        <v>1</v>
      </c>
      <c r="Q56" s="327">
        <f t="shared" si="56"/>
        <v>1</v>
      </c>
    </row>
    <row r="57" spans="1:17" ht="33.75">
      <c r="A57" s="165"/>
      <c r="B57" s="183" t="s">
        <v>1262</v>
      </c>
      <c r="C57" s="183" t="s">
        <v>1254</v>
      </c>
      <c r="D57" s="184" t="s">
        <v>1172</v>
      </c>
      <c r="E57" s="243">
        <v>51.3</v>
      </c>
      <c r="F57" s="210" t="s">
        <v>1148</v>
      </c>
      <c r="G57" s="243">
        <v>13.6</v>
      </c>
      <c r="H57" s="293">
        <f t="shared" si="57"/>
        <v>697.68</v>
      </c>
      <c r="I57" s="300">
        <v>0</v>
      </c>
      <c r="J57" s="295">
        <v>51.3</v>
      </c>
      <c r="K57" s="277">
        <f t="shared" si="58"/>
        <v>51.3</v>
      </c>
      <c r="L57" s="286">
        <f t="shared" si="59"/>
        <v>0</v>
      </c>
      <c r="M57" s="262">
        <f t="shared" si="60"/>
        <v>697.68</v>
      </c>
      <c r="N57" s="269">
        <f t="shared" si="61"/>
        <v>697.68</v>
      </c>
      <c r="O57" s="175">
        <f t="shared" si="62"/>
        <v>0</v>
      </c>
      <c r="P57" s="176">
        <f t="shared" si="63"/>
        <v>1</v>
      </c>
      <c r="Q57" s="327">
        <f t="shared" si="56"/>
        <v>1</v>
      </c>
    </row>
    <row r="58" spans="1:17" ht="33.75">
      <c r="A58" s="165"/>
      <c r="B58" s="183" t="s">
        <v>1263</v>
      </c>
      <c r="C58" s="183" t="s">
        <v>1237</v>
      </c>
      <c r="D58" s="184" t="s">
        <v>1170</v>
      </c>
      <c r="E58" s="243">
        <v>21</v>
      </c>
      <c r="F58" s="210" t="s">
        <v>1148</v>
      </c>
      <c r="G58" s="243">
        <v>15.25</v>
      </c>
      <c r="H58" s="293">
        <f t="shared" si="57"/>
        <v>320.25</v>
      </c>
      <c r="I58" s="300">
        <v>0</v>
      </c>
      <c r="J58" s="295">
        <v>21</v>
      </c>
      <c r="K58" s="277">
        <f t="shared" si="58"/>
        <v>21</v>
      </c>
      <c r="L58" s="286">
        <f t="shared" si="59"/>
        <v>0</v>
      </c>
      <c r="M58" s="262">
        <f t="shared" si="60"/>
        <v>320.25</v>
      </c>
      <c r="N58" s="269">
        <f t="shared" si="61"/>
        <v>320.25</v>
      </c>
      <c r="O58" s="175">
        <f t="shared" si="62"/>
        <v>0</v>
      </c>
      <c r="P58" s="176">
        <f t="shared" si="63"/>
        <v>1</v>
      </c>
      <c r="Q58" s="327">
        <f t="shared" si="56"/>
        <v>1</v>
      </c>
    </row>
    <row r="59" spans="1:17">
      <c r="A59" s="165"/>
      <c r="B59" s="197" t="s">
        <v>1268</v>
      </c>
      <c r="C59" s="198"/>
      <c r="D59" s="199" t="s">
        <v>1269</v>
      </c>
      <c r="E59" s="201"/>
      <c r="F59" s="212"/>
      <c r="G59" s="201"/>
      <c r="H59" s="278">
        <f>SUM(H60:H64)</f>
        <v>50915.360000000008</v>
      </c>
      <c r="I59" s="301"/>
      <c r="J59" s="257"/>
      <c r="K59" s="278"/>
      <c r="L59" s="287">
        <f>SUM(L60:L64)</f>
        <v>0</v>
      </c>
      <c r="M59" s="200">
        <f>SUM(M60:M64)</f>
        <v>50915.360000000008</v>
      </c>
      <c r="N59" s="270">
        <f>SUM(N60:N64)</f>
        <v>50915.360000000008</v>
      </c>
      <c r="O59" s="264">
        <f>L59/H59</f>
        <v>0</v>
      </c>
      <c r="P59" s="202">
        <f>M59/H59</f>
        <v>1</v>
      </c>
      <c r="Q59" s="206">
        <f>O59+P59</f>
        <v>1</v>
      </c>
    </row>
    <row r="60" spans="1:17" ht="33.75">
      <c r="A60" s="165"/>
      <c r="B60" s="183" t="s">
        <v>1270</v>
      </c>
      <c r="C60" s="183" t="s">
        <v>1275</v>
      </c>
      <c r="D60" s="184" t="s">
        <v>1279</v>
      </c>
      <c r="E60" s="243">
        <v>148.44999999999999</v>
      </c>
      <c r="F60" s="210" t="s">
        <v>1189</v>
      </c>
      <c r="G60" s="250">
        <v>64.72</v>
      </c>
      <c r="H60" s="293">
        <f>ROUNDDOWN(E60*G60,2)</f>
        <v>9607.68</v>
      </c>
      <c r="I60" s="300">
        <v>0</v>
      </c>
      <c r="J60" s="295">
        <v>148.44999999999999</v>
      </c>
      <c r="K60" s="277">
        <f>I60+J60</f>
        <v>148.44999999999999</v>
      </c>
      <c r="L60" s="286">
        <f>ROUNDDOWN(G60*I60,2)</f>
        <v>0</v>
      </c>
      <c r="M60" s="262">
        <f>ROUNDDOWN(G60*J60,2)</f>
        <v>9607.68</v>
      </c>
      <c r="N60" s="269">
        <f>ROUNDDOWN(G60*K60,2)</f>
        <v>9607.68</v>
      </c>
      <c r="O60" s="175">
        <f>I60/E60</f>
        <v>0</v>
      </c>
      <c r="P60" s="176">
        <f>J60/E60</f>
        <v>1</v>
      </c>
      <c r="Q60" s="327">
        <f t="shared" ref="Q60:Q61" si="64">O60+P60</f>
        <v>1</v>
      </c>
    </row>
    <row r="61" spans="1:17" ht="33.75">
      <c r="A61" s="165"/>
      <c r="B61" s="183" t="s">
        <v>1271</v>
      </c>
      <c r="C61" s="183">
        <v>12</v>
      </c>
      <c r="D61" s="184" t="s">
        <v>1280</v>
      </c>
      <c r="E61" s="243">
        <v>191.54</v>
      </c>
      <c r="F61" s="210" t="s">
        <v>1189</v>
      </c>
      <c r="G61" s="250">
        <v>212.46</v>
      </c>
      <c r="H61" s="293">
        <f t="shared" ref="H61" si="65">ROUNDDOWN(E61*G61,2)</f>
        <v>40694.58</v>
      </c>
      <c r="I61" s="300">
        <v>0</v>
      </c>
      <c r="J61" s="295">
        <v>191.54</v>
      </c>
      <c r="K61" s="280">
        <f>I61+J61</f>
        <v>191.54</v>
      </c>
      <c r="L61" s="286">
        <f t="shared" ref="L61" si="66">ROUNDDOWN(G61*I61,2)</f>
        <v>0</v>
      </c>
      <c r="M61" s="262">
        <f>ROUNDDOWN(G61*J61,2)</f>
        <v>40694.58</v>
      </c>
      <c r="N61" s="269">
        <f t="shared" ref="N61" si="67">ROUNDDOWN(G61*K61,2)</f>
        <v>40694.58</v>
      </c>
      <c r="O61" s="173">
        <f t="shared" ref="O61" si="68">I61/E61</f>
        <v>0</v>
      </c>
      <c r="P61" s="174">
        <f>J61/E61</f>
        <v>1</v>
      </c>
      <c r="Q61" s="327">
        <f t="shared" si="64"/>
        <v>1</v>
      </c>
    </row>
    <row r="62" spans="1:17" ht="22.5">
      <c r="A62" s="165"/>
      <c r="B62" s="183" t="s">
        <v>1272</v>
      </c>
      <c r="C62" s="183" t="s">
        <v>1276</v>
      </c>
      <c r="D62" s="184" t="s">
        <v>1281</v>
      </c>
      <c r="E62" s="243">
        <v>2.12</v>
      </c>
      <c r="F62" s="210" t="s">
        <v>1143</v>
      </c>
      <c r="G62" s="250">
        <v>26.67</v>
      </c>
      <c r="H62" s="293">
        <f t="shared" ref="H62:H64" si="69">ROUNDDOWN(E62*G62,2)</f>
        <v>56.54</v>
      </c>
      <c r="I62" s="300">
        <v>0</v>
      </c>
      <c r="J62" s="295">
        <v>2.12</v>
      </c>
      <c r="K62" s="280">
        <f t="shared" ref="K62:K64" si="70">I62+J62</f>
        <v>2.12</v>
      </c>
      <c r="L62" s="286">
        <f t="shared" ref="L62:L64" si="71">ROUNDDOWN(G62*I62,2)</f>
        <v>0</v>
      </c>
      <c r="M62" s="262">
        <f t="shared" ref="M62:M64" si="72">ROUNDDOWN(G62*J62,2)</f>
        <v>56.54</v>
      </c>
      <c r="N62" s="269">
        <f t="shared" ref="N62:N64" si="73">ROUNDDOWN(G62*K62,2)</f>
        <v>56.54</v>
      </c>
      <c r="O62" s="173">
        <f t="shared" ref="O62:O64" si="74">I62/E62</f>
        <v>0</v>
      </c>
      <c r="P62" s="174">
        <f t="shared" ref="P62:P64" si="75">J62/E62</f>
        <v>1</v>
      </c>
      <c r="Q62" s="327">
        <f t="shared" ref="Q62:Q64" si="76">O62+P62</f>
        <v>1</v>
      </c>
    </row>
    <row r="63" spans="1:17" ht="22.5">
      <c r="A63" s="165"/>
      <c r="B63" s="183" t="s">
        <v>1273</v>
      </c>
      <c r="C63" s="183" t="s">
        <v>1277</v>
      </c>
      <c r="D63" s="184" t="s">
        <v>1282</v>
      </c>
      <c r="E63" s="243">
        <v>15.95</v>
      </c>
      <c r="F63" s="210" t="s">
        <v>1143</v>
      </c>
      <c r="G63" s="250">
        <v>30.89</v>
      </c>
      <c r="H63" s="293">
        <f t="shared" si="69"/>
        <v>492.69</v>
      </c>
      <c r="I63" s="300">
        <v>0</v>
      </c>
      <c r="J63" s="295">
        <v>15.95</v>
      </c>
      <c r="K63" s="280">
        <f t="shared" si="70"/>
        <v>15.95</v>
      </c>
      <c r="L63" s="286">
        <f t="shared" si="71"/>
        <v>0</v>
      </c>
      <c r="M63" s="262">
        <f t="shared" si="72"/>
        <v>492.69</v>
      </c>
      <c r="N63" s="269">
        <f t="shared" si="73"/>
        <v>492.69</v>
      </c>
      <c r="O63" s="173">
        <f t="shared" si="74"/>
        <v>0</v>
      </c>
      <c r="P63" s="174">
        <f t="shared" si="75"/>
        <v>1</v>
      </c>
      <c r="Q63" s="327">
        <f t="shared" si="76"/>
        <v>1</v>
      </c>
    </row>
    <row r="64" spans="1:17" ht="22.5">
      <c r="A64" s="165"/>
      <c r="B64" s="183" t="s">
        <v>1274</v>
      </c>
      <c r="C64" s="183" t="s">
        <v>1278</v>
      </c>
      <c r="D64" s="184" t="s">
        <v>1283</v>
      </c>
      <c r="E64" s="243">
        <v>2.12</v>
      </c>
      <c r="F64" s="210" t="s">
        <v>1143</v>
      </c>
      <c r="G64" s="250">
        <v>30.13</v>
      </c>
      <c r="H64" s="293">
        <f t="shared" si="69"/>
        <v>63.87</v>
      </c>
      <c r="I64" s="300">
        <v>0</v>
      </c>
      <c r="J64" s="295">
        <v>2.12</v>
      </c>
      <c r="K64" s="281">
        <f t="shared" si="70"/>
        <v>2.12</v>
      </c>
      <c r="L64" s="289">
        <f t="shared" si="71"/>
        <v>0</v>
      </c>
      <c r="M64" s="263">
        <f t="shared" si="72"/>
        <v>63.87</v>
      </c>
      <c r="N64" s="272">
        <f t="shared" si="73"/>
        <v>63.87</v>
      </c>
      <c r="O64" s="218">
        <f t="shared" si="74"/>
        <v>0</v>
      </c>
      <c r="P64" s="219">
        <f t="shared" si="75"/>
        <v>1</v>
      </c>
      <c r="Q64" s="328">
        <f t="shared" si="76"/>
        <v>1</v>
      </c>
    </row>
    <row r="65" spans="1:17">
      <c r="A65" s="165"/>
      <c r="B65" s="197" t="s">
        <v>1284</v>
      </c>
      <c r="C65" s="198"/>
      <c r="D65" s="199" t="s">
        <v>1151</v>
      </c>
      <c r="E65" s="201"/>
      <c r="F65" s="212"/>
      <c r="G65" s="201"/>
      <c r="H65" s="278">
        <f>H66</f>
        <v>8711.99</v>
      </c>
      <c r="I65" s="301"/>
      <c r="J65" s="257"/>
      <c r="K65" s="282"/>
      <c r="L65" s="290">
        <f>SUM(L66)</f>
        <v>0</v>
      </c>
      <c r="M65" s="220">
        <f t="shared" ref="M65:N65" si="77">SUM(M66)</f>
        <v>0</v>
      </c>
      <c r="N65" s="273">
        <f t="shared" si="77"/>
        <v>0</v>
      </c>
      <c r="O65" s="265">
        <f>L65/H65</f>
        <v>0</v>
      </c>
      <c r="P65" s="221">
        <f>M65/H65</f>
        <v>0</v>
      </c>
      <c r="Q65" s="222">
        <f>O65+P65</f>
        <v>0</v>
      </c>
    </row>
    <row r="66" spans="1:17">
      <c r="A66" s="165"/>
      <c r="B66" s="181" t="s">
        <v>1285</v>
      </c>
      <c r="C66" s="177"/>
      <c r="D66" s="223" t="s">
        <v>1286</v>
      </c>
      <c r="E66" s="179"/>
      <c r="F66" s="215"/>
      <c r="G66" s="179"/>
      <c r="H66" s="283">
        <f>SUM(H67:H68)</f>
        <v>8711.99</v>
      </c>
      <c r="I66" s="304"/>
      <c r="J66" s="259"/>
      <c r="K66" s="283"/>
      <c r="L66" s="291">
        <f>SUM(L67:L68)</f>
        <v>0</v>
      </c>
      <c r="M66" s="224">
        <f>SUM(M67:M68)</f>
        <v>0</v>
      </c>
      <c r="N66" s="274">
        <f>SUM(N67:N68)</f>
        <v>0</v>
      </c>
      <c r="O66" s="266">
        <f>L66/H66</f>
        <v>0</v>
      </c>
      <c r="P66" s="225">
        <f>M66/H66</f>
        <v>0</v>
      </c>
      <c r="Q66" s="226">
        <f>O66+P66</f>
        <v>0</v>
      </c>
    </row>
    <row r="67" spans="1:17" ht="33.75">
      <c r="A67" s="165"/>
      <c r="B67" s="183" t="s">
        <v>1287</v>
      </c>
      <c r="C67" s="183" t="s">
        <v>1289</v>
      </c>
      <c r="D67" s="184" t="s">
        <v>1291</v>
      </c>
      <c r="E67" s="243">
        <v>1.49</v>
      </c>
      <c r="F67" s="210" t="s">
        <v>1189</v>
      </c>
      <c r="G67" s="250">
        <v>820.69</v>
      </c>
      <c r="H67" s="293">
        <f>ROUNDDOWN(E67*G67,2)</f>
        <v>1222.82</v>
      </c>
      <c r="I67" s="303">
        <v>0</v>
      </c>
      <c r="J67" s="296">
        <v>0</v>
      </c>
      <c r="K67" s="277">
        <f>I67+J67</f>
        <v>0</v>
      </c>
      <c r="L67" s="286">
        <f>ROUNDDOWN(G67*I67,2)</f>
        <v>0</v>
      </c>
      <c r="M67" s="262">
        <f>ROUNDDOWN(G67*J67,2)</f>
        <v>0</v>
      </c>
      <c r="N67" s="269">
        <f>ROUNDDOWN(G67*K67,2)</f>
        <v>0</v>
      </c>
      <c r="O67" s="175">
        <f>I67/E67</f>
        <v>0</v>
      </c>
      <c r="P67" s="176">
        <f>J67/E67</f>
        <v>0</v>
      </c>
      <c r="Q67" s="211">
        <f t="shared" ref="Q67" si="78">O67+P67</f>
        <v>0</v>
      </c>
    </row>
    <row r="68" spans="1:17" ht="22.5">
      <c r="A68" s="165"/>
      <c r="B68" s="183" t="s">
        <v>1288</v>
      </c>
      <c r="C68" s="183" t="s">
        <v>1290</v>
      </c>
      <c r="D68" s="184" t="s">
        <v>1292</v>
      </c>
      <c r="E68" s="243">
        <v>27.75</v>
      </c>
      <c r="F68" s="210" t="s">
        <v>1189</v>
      </c>
      <c r="G68" s="250">
        <v>269.88</v>
      </c>
      <c r="H68" s="293">
        <f>ROUNDDOWN(E68*G68,2)</f>
        <v>7489.17</v>
      </c>
      <c r="I68" s="303">
        <v>0</v>
      </c>
      <c r="J68" s="296">
        <v>0</v>
      </c>
      <c r="K68" s="277">
        <f>I68+J68</f>
        <v>0</v>
      </c>
      <c r="L68" s="286">
        <f>ROUNDDOWN(G68*I68,2)</f>
        <v>0</v>
      </c>
      <c r="M68" s="262">
        <f>ROUNDDOWN(G68*J68,2)</f>
        <v>0</v>
      </c>
      <c r="N68" s="269">
        <f>ROUNDDOWN(G68*K68,2)</f>
        <v>0</v>
      </c>
      <c r="O68" s="175">
        <f>I68/E68</f>
        <v>0</v>
      </c>
      <c r="P68" s="176">
        <f>J68/E68</f>
        <v>0</v>
      </c>
      <c r="Q68" s="190">
        <f t="shared" ref="Q68" si="79">O68+P68</f>
        <v>0</v>
      </c>
    </row>
    <row r="69" spans="1:17">
      <c r="A69" s="165"/>
      <c r="B69" s="197" t="s">
        <v>1293</v>
      </c>
      <c r="C69" s="198"/>
      <c r="D69" s="199" t="s">
        <v>1152</v>
      </c>
      <c r="E69" s="201"/>
      <c r="F69" s="212"/>
      <c r="G69" s="201"/>
      <c r="H69" s="278">
        <f>H70</f>
        <v>172175.88</v>
      </c>
      <c r="I69" s="301"/>
      <c r="J69" s="257"/>
      <c r="K69" s="278"/>
      <c r="L69" s="290">
        <f>SUM(L70)</f>
        <v>0</v>
      </c>
      <c r="M69" s="220">
        <f t="shared" ref="M69" si="80">SUM(M70)</f>
        <v>0</v>
      </c>
      <c r="N69" s="273">
        <f t="shared" ref="N69" si="81">SUM(N70)</f>
        <v>0</v>
      </c>
      <c r="O69" s="265">
        <f>L69/H69</f>
        <v>0</v>
      </c>
      <c r="P69" s="221">
        <f>M69/H69</f>
        <v>0</v>
      </c>
      <c r="Q69" s="222">
        <f>O69+P69</f>
        <v>0</v>
      </c>
    </row>
    <row r="70" spans="1:17">
      <c r="A70" s="165"/>
      <c r="B70" s="182" t="s">
        <v>1294</v>
      </c>
      <c r="C70" s="169"/>
      <c r="D70" s="180" t="s">
        <v>1295</v>
      </c>
      <c r="E70" s="170"/>
      <c r="F70" s="214"/>
      <c r="G70" s="170"/>
      <c r="H70" s="279">
        <f>SUM(H71:H75)</f>
        <v>172175.88</v>
      </c>
      <c r="I70" s="302"/>
      <c r="J70" s="258"/>
      <c r="K70" s="279"/>
      <c r="L70" s="288">
        <f>SUM(L71:L75)</f>
        <v>0</v>
      </c>
      <c r="M70" s="178">
        <f>SUM(M71:M75)</f>
        <v>0</v>
      </c>
      <c r="N70" s="271">
        <f>SUM(N71:N75)</f>
        <v>0</v>
      </c>
      <c r="O70" s="171">
        <f>L70/H70</f>
        <v>0</v>
      </c>
      <c r="P70" s="172">
        <f>M70/H70</f>
        <v>0</v>
      </c>
      <c r="Q70" s="236">
        <f>O70+P70</f>
        <v>0</v>
      </c>
    </row>
    <row r="71" spans="1:17" ht="45">
      <c r="A71" s="165"/>
      <c r="B71" s="183" t="s">
        <v>1296</v>
      </c>
      <c r="C71" s="183" t="s">
        <v>1301</v>
      </c>
      <c r="D71" s="184" t="s">
        <v>1306</v>
      </c>
      <c r="E71" s="243">
        <v>4972</v>
      </c>
      <c r="F71" s="210" t="s">
        <v>1148</v>
      </c>
      <c r="G71" s="243">
        <v>21.25</v>
      </c>
      <c r="H71" s="293">
        <f>ROUNDDOWN(E71*G71,2)</f>
        <v>105655</v>
      </c>
      <c r="I71" s="300">
        <v>0</v>
      </c>
      <c r="J71" s="296">
        <v>0</v>
      </c>
      <c r="K71" s="277">
        <f>I71+J71</f>
        <v>0</v>
      </c>
      <c r="L71" s="286">
        <f>ROUNDDOWN(G71*I71,2)</f>
        <v>0</v>
      </c>
      <c r="M71" s="262">
        <f>ROUNDDOWN(G71*J71,2)</f>
        <v>0</v>
      </c>
      <c r="N71" s="269">
        <f>ROUNDDOWN(G71*K71,2)</f>
        <v>0</v>
      </c>
      <c r="O71" s="175">
        <f>I71/E71</f>
        <v>0</v>
      </c>
      <c r="P71" s="176">
        <f>J71/E71</f>
        <v>0</v>
      </c>
      <c r="Q71" s="190">
        <f t="shared" ref="Q71:Q75" si="82">O71+P71</f>
        <v>0</v>
      </c>
    </row>
    <row r="72" spans="1:17" ht="22.5">
      <c r="A72" s="165"/>
      <c r="B72" s="183" t="s">
        <v>1297</v>
      </c>
      <c r="C72" s="183" t="s">
        <v>1302</v>
      </c>
      <c r="D72" s="184" t="s">
        <v>1307</v>
      </c>
      <c r="E72" s="243">
        <v>690.98</v>
      </c>
      <c r="F72" s="210" t="s">
        <v>1189</v>
      </c>
      <c r="G72" s="243">
        <v>84.73</v>
      </c>
      <c r="H72" s="293">
        <f>ROUNDDOWN(E72*G72,2)</f>
        <v>58546.73</v>
      </c>
      <c r="I72" s="300">
        <v>0</v>
      </c>
      <c r="J72" s="296">
        <v>0</v>
      </c>
      <c r="K72" s="277">
        <f>I72+J72</f>
        <v>0</v>
      </c>
      <c r="L72" s="286">
        <f>ROUNDDOWN(G72*I72,2)</f>
        <v>0</v>
      </c>
      <c r="M72" s="262">
        <f>ROUNDDOWN(G72*J72,2)</f>
        <v>0</v>
      </c>
      <c r="N72" s="269">
        <f>ROUNDDOWN(G72*K72,2)</f>
        <v>0</v>
      </c>
      <c r="O72" s="175">
        <f>I72/E72</f>
        <v>0</v>
      </c>
      <c r="P72" s="176">
        <f>J72/E72</f>
        <v>0</v>
      </c>
      <c r="Q72" s="190">
        <f t="shared" si="82"/>
        <v>0</v>
      </c>
    </row>
    <row r="73" spans="1:17" ht="45">
      <c r="A73" s="165"/>
      <c r="B73" s="183" t="s">
        <v>1298</v>
      </c>
      <c r="C73" s="183" t="s">
        <v>1303</v>
      </c>
      <c r="D73" s="184" t="s">
        <v>1308</v>
      </c>
      <c r="E73" s="243">
        <v>36</v>
      </c>
      <c r="F73" s="210" t="s">
        <v>1143</v>
      </c>
      <c r="G73" s="243">
        <v>168.87</v>
      </c>
      <c r="H73" s="293">
        <f t="shared" ref="H73:H75" si="83">ROUNDDOWN(E73*G73,2)</f>
        <v>6079.32</v>
      </c>
      <c r="I73" s="300">
        <v>0</v>
      </c>
      <c r="J73" s="296">
        <v>0</v>
      </c>
      <c r="K73" s="277">
        <f t="shared" ref="K73:K75" si="84">I73+J73</f>
        <v>0</v>
      </c>
      <c r="L73" s="286">
        <f t="shared" ref="L73:L75" si="85">ROUNDDOWN(G73*I73,2)</f>
        <v>0</v>
      </c>
      <c r="M73" s="262">
        <f t="shared" ref="M73:M75" si="86">ROUNDDOWN(G73*J73,2)</f>
        <v>0</v>
      </c>
      <c r="N73" s="269">
        <f t="shared" ref="N73:N75" si="87">ROUNDDOWN(G73*K73,2)</f>
        <v>0</v>
      </c>
      <c r="O73" s="175">
        <f t="shared" ref="O73:O75" si="88">I73/E73</f>
        <v>0</v>
      </c>
      <c r="P73" s="176">
        <f t="shared" ref="P73:P75" si="89">J73/E73</f>
        <v>0</v>
      </c>
      <c r="Q73" s="190">
        <f t="shared" si="82"/>
        <v>0</v>
      </c>
    </row>
    <row r="74" spans="1:17" ht="22.5">
      <c r="A74" s="165"/>
      <c r="B74" s="183" t="s">
        <v>1299</v>
      </c>
      <c r="C74" s="183" t="s">
        <v>1304</v>
      </c>
      <c r="D74" s="184" t="s">
        <v>1175</v>
      </c>
      <c r="E74" s="243">
        <v>6.48</v>
      </c>
      <c r="F74" s="210" t="s">
        <v>1189</v>
      </c>
      <c r="G74" s="243">
        <v>50.78</v>
      </c>
      <c r="H74" s="293">
        <f t="shared" si="83"/>
        <v>329.05</v>
      </c>
      <c r="I74" s="300">
        <v>0</v>
      </c>
      <c r="J74" s="296">
        <v>0</v>
      </c>
      <c r="K74" s="277">
        <f t="shared" si="84"/>
        <v>0</v>
      </c>
      <c r="L74" s="286">
        <f t="shared" si="85"/>
        <v>0</v>
      </c>
      <c r="M74" s="262">
        <f t="shared" si="86"/>
        <v>0</v>
      </c>
      <c r="N74" s="269">
        <f t="shared" si="87"/>
        <v>0</v>
      </c>
      <c r="O74" s="175">
        <f t="shared" si="88"/>
        <v>0</v>
      </c>
      <c r="P74" s="176">
        <f t="shared" si="89"/>
        <v>0</v>
      </c>
      <c r="Q74" s="190">
        <f t="shared" si="82"/>
        <v>0</v>
      </c>
    </row>
    <row r="75" spans="1:17" ht="22.5">
      <c r="A75" s="165"/>
      <c r="B75" s="183" t="s">
        <v>1300</v>
      </c>
      <c r="C75" s="183" t="s">
        <v>1305</v>
      </c>
      <c r="D75" s="184" t="s">
        <v>1309</v>
      </c>
      <c r="E75" s="243">
        <v>29.12</v>
      </c>
      <c r="F75" s="210" t="s">
        <v>1189</v>
      </c>
      <c r="G75" s="243">
        <v>53.77</v>
      </c>
      <c r="H75" s="293">
        <f t="shared" si="83"/>
        <v>1565.78</v>
      </c>
      <c r="I75" s="300">
        <v>0</v>
      </c>
      <c r="J75" s="296">
        <v>0</v>
      </c>
      <c r="K75" s="277">
        <f t="shared" si="84"/>
        <v>0</v>
      </c>
      <c r="L75" s="286">
        <f t="shared" si="85"/>
        <v>0</v>
      </c>
      <c r="M75" s="262">
        <f t="shared" si="86"/>
        <v>0</v>
      </c>
      <c r="N75" s="269">
        <f t="shared" si="87"/>
        <v>0</v>
      </c>
      <c r="O75" s="175">
        <f t="shared" si="88"/>
        <v>0</v>
      </c>
      <c r="P75" s="176">
        <f t="shared" si="89"/>
        <v>0</v>
      </c>
      <c r="Q75" s="190">
        <f t="shared" si="82"/>
        <v>0</v>
      </c>
    </row>
    <row r="76" spans="1:17">
      <c r="A76" s="165"/>
      <c r="B76" s="203" t="s">
        <v>1310</v>
      </c>
      <c r="C76" s="204"/>
      <c r="D76" s="199" t="s">
        <v>1311</v>
      </c>
      <c r="E76" s="205"/>
      <c r="F76" s="213"/>
      <c r="G76" s="205"/>
      <c r="H76" s="278">
        <f>SUM(H77:H78)</f>
        <v>20330.519999999997</v>
      </c>
      <c r="I76" s="301"/>
      <c r="J76" s="257"/>
      <c r="K76" s="278"/>
      <c r="L76" s="287">
        <f>SUM(L77:L78)</f>
        <v>0</v>
      </c>
      <c r="M76" s="200">
        <f>SUM(M77:M78)</f>
        <v>20330.519999999997</v>
      </c>
      <c r="N76" s="270">
        <f>SUM(N77:N78)</f>
        <v>20330.519999999997</v>
      </c>
      <c r="O76" s="207">
        <f>L76/H76</f>
        <v>0</v>
      </c>
      <c r="P76" s="208">
        <f>M76/H76</f>
        <v>1</v>
      </c>
      <c r="Q76" s="209">
        <f>O76+P76</f>
        <v>1</v>
      </c>
    </row>
    <row r="77" spans="1:17" ht="33.75">
      <c r="A77" s="165"/>
      <c r="B77" s="183" t="s">
        <v>1312</v>
      </c>
      <c r="C77" s="183" t="s">
        <v>1314</v>
      </c>
      <c r="D77" s="184" t="s">
        <v>1316</v>
      </c>
      <c r="E77" s="243">
        <v>463.11</v>
      </c>
      <c r="F77" s="210" t="s">
        <v>1189</v>
      </c>
      <c r="G77" s="243">
        <v>4.71</v>
      </c>
      <c r="H77" s="293">
        <f>ROUNDDOWN(E77*G77,2)</f>
        <v>2181.2399999999998</v>
      </c>
      <c r="I77" s="300">
        <v>0</v>
      </c>
      <c r="J77" s="296">
        <v>463.11</v>
      </c>
      <c r="K77" s="277">
        <f>I77+J77</f>
        <v>463.11</v>
      </c>
      <c r="L77" s="286">
        <f>ROUNDDOWN(G77*I77,2)</f>
        <v>0</v>
      </c>
      <c r="M77" s="262">
        <f>ROUNDDOWN(G77*J77,2)</f>
        <v>2181.2399999999998</v>
      </c>
      <c r="N77" s="269">
        <f>ROUNDDOWN(G77*K77,2)</f>
        <v>2181.2399999999998</v>
      </c>
      <c r="O77" s="175">
        <f>I77/E77</f>
        <v>0</v>
      </c>
      <c r="P77" s="176">
        <f>J77/E77</f>
        <v>1</v>
      </c>
      <c r="Q77" s="327">
        <f t="shared" ref="Q77:Q78" si="90">O77+P77</f>
        <v>1</v>
      </c>
    </row>
    <row r="78" spans="1:17" ht="45">
      <c r="A78" s="165"/>
      <c r="B78" s="183" t="s">
        <v>1313</v>
      </c>
      <c r="C78" s="183" t="s">
        <v>1315</v>
      </c>
      <c r="D78" s="184" t="s">
        <v>1317</v>
      </c>
      <c r="E78" s="243">
        <v>463.11</v>
      </c>
      <c r="F78" s="210" t="s">
        <v>1189</v>
      </c>
      <c r="G78" s="243">
        <v>39.19</v>
      </c>
      <c r="H78" s="293">
        <f>ROUNDDOWN(E78*G78,2)</f>
        <v>18149.28</v>
      </c>
      <c r="I78" s="300">
        <v>0</v>
      </c>
      <c r="J78" s="296">
        <v>463.11</v>
      </c>
      <c r="K78" s="277">
        <f>I78+J78</f>
        <v>463.11</v>
      </c>
      <c r="L78" s="286">
        <f>ROUNDDOWN(G78*I78,2)</f>
        <v>0</v>
      </c>
      <c r="M78" s="262">
        <f>ROUNDDOWN(G78*J78,2)</f>
        <v>18149.28</v>
      </c>
      <c r="N78" s="269">
        <f>ROUNDDOWN(G78*K78,2)</f>
        <v>18149.28</v>
      </c>
      <c r="O78" s="175">
        <f>I78/E78</f>
        <v>0</v>
      </c>
      <c r="P78" s="176">
        <f>J78/E78</f>
        <v>1</v>
      </c>
      <c r="Q78" s="327">
        <f t="shared" si="90"/>
        <v>1</v>
      </c>
    </row>
    <row r="79" spans="1:17">
      <c r="A79" s="165"/>
      <c r="B79" s="203" t="s">
        <v>1318</v>
      </c>
      <c r="C79" s="204"/>
      <c r="D79" s="199" t="s">
        <v>1153</v>
      </c>
      <c r="E79" s="205"/>
      <c r="F79" s="213"/>
      <c r="G79" s="205"/>
      <c r="H79" s="278">
        <f>SUM(H80:H86)</f>
        <v>155744.88</v>
      </c>
      <c r="I79" s="301"/>
      <c r="J79" s="257"/>
      <c r="K79" s="278"/>
      <c r="L79" s="287">
        <f>SUM(L80:L86)</f>
        <v>0</v>
      </c>
      <c r="M79" s="200">
        <f t="shared" ref="M79:N79" si="91">SUM(M80:M86)</f>
        <v>0</v>
      </c>
      <c r="N79" s="270">
        <f t="shared" si="91"/>
        <v>0</v>
      </c>
      <c r="O79" s="207">
        <f>L79/H79</f>
        <v>0</v>
      </c>
      <c r="P79" s="208">
        <f>M79/H79</f>
        <v>0</v>
      </c>
      <c r="Q79" s="209">
        <f>O79+P79</f>
        <v>0</v>
      </c>
    </row>
    <row r="80" spans="1:17" ht="22.5">
      <c r="A80" s="165"/>
      <c r="B80" s="183" t="s">
        <v>1319</v>
      </c>
      <c r="C80" s="183">
        <v>14</v>
      </c>
      <c r="D80" s="184" t="s">
        <v>1328</v>
      </c>
      <c r="E80" s="243">
        <v>450.65</v>
      </c>
      <c r="F80" s="210" t="s">
        <v>1189</v>
      </c>
      <c r="G80" s="243">
        <v>26.24</v>
      </c>
      <c r="H80" s="293">
        <f>ROUNDDOWN(E80*G80,2)</f>
        <v>11825.05</v>
      </c>
      <c r="I80" s="300">
        <v>0</v>
      </c>
      <c r="J80" s="296">
        <v>0</v>
      </c>
      <c r="K80" s="277">
        <f>I80+J80</f>
        <v>0</v>
      </c>
      <c r="L80" s="286">
        <f>ROUNDDOWN(G80*I80,2)</f>
        <v>0</v>
      </c>
      <c r="M80" s="262">
        <f>ROUNDDOWN(G80*J80,2)</f>
        <v>0</v>
      </c>
      <c r="N80" s="269">
        <f>ROUNDDOWN(G80*K80,2)</f>
        <v>0</v>
      </c>
      <c r="O80" s="175">
        <f>I80/E80</f>
        <v>0</v>
      </c>
      <c r="P80" s="176">
        <f>J80/E80</f>
        <v>0</v>
      </c>
      <c r="Q80" s="190">
        <f t="shared" ref="Q80:Q83" si="92">O80+P80</f>
        <v>0</v>
      </c>
    </row>
    <row r="81" spans="1:17" ht="22.5">
      <c r="A81" s="165"/>
      <c r="B81" s="183" t="s">
        <v>1320</v>
      </c>
      <c r="C81" s="183" t="s">
        <v>1203</v>
      </c>
      <c r="D81" s="184" t="s">
        <v>1216</v>
      </c>
      <c r="E81" s="243">
        <v>22.53</v>
      </c>
      <c r="F81" s="210" t="s">
        <v>1196</v>
      </c>
      <c r="G81" s="243">
        <v>821.3</v>
      </c>
      <c r="H81" s="293">
        <f>ROUNDDOWN(E81*G81,2)</f>
        <v>18503.88</v>
      </c>
      <c r="I81" s="300">
        <v>0</v>
      </c>
      <c r="J81" s="296">
        <v>0</v>
      </c>
      <c r="K81" s="277">
        <f>I81+J81</f>
        <v>0</v>
      </c>
      <c r="L81" s="286">
        <f>ROUNDDOWN(G81*I81,2)</f>
        <v>0</v>
      </c>
      <c r="M81" s="262">
        <f>ROUNDDOWN(G81*J81,2)</f>
        <v>0</v>
      </c>
      <c r="N81" s="269">
        <f>ROUNDDOWN(G81*K81,2)</f>
        <v>0</v>
      </c>
      <c r="O81" s="175">
        <f>I81/E81</f>
        <v>0</v>
      </c>
      <c r="P81" s="176">
        <f>J81/E81</f>
        <v>0</v>
      </c>
      <c r="Q81" s="190">
        <f t="shared" si="92"/>
        <v>0</v>
      </c>
    </row>
    <row r="82" spans="1:17" ht="33.75">
      <c r="A82" s="165"/>
      <c r="B82" s="183" t="s">
        <v>1321</v>
      </c>
      <c r="C82" s="183" t="s">
        <v>1326</v>
      </c>
      <c r="D82" s="184" t="s">
        <v>1329</v>
      </c>
      <c r="E82" s="243">
        <v>6.48</v>
      </c>
      <c r="F82" s="210" t="s">
        <v>1189</v>
      </c>
      <c r="G82" s="243">
        <v>91.92</v>
      </c>
      <c r="H82" s="293">
        <f t="shared" ref="H82:H83" si="93">ROUNDDOWN(E82*G82,2)</f>
        <v>595.64</v>
      </c>
      <c r="I82" s="300">
        <v>0</v>
      </c>
      <c r="J82" s="296">
        <v>0</v>
      </c>
      <c r="K82" s="277">
        <f t="shared" ref="K82:K83" si="94">I82+J82</f>
        <v>0</v>
      </c>
      <c r="L82" s="286">
        <f t="shared" ref="L82:L83" si="95">ROUNDDOWN(G82*I82,2)</f>
        <v>0</v>
      </c>
      <c r="M82" s="262">
        <f t="shared" ref="M82:M83" si="96">ROUNDDOWN(G82*J82,2)</f>
        <v>0</v>
      </c>
      <c r="N82" s="269">
        <f t="shared" ref="N82:N83" si="97">ROUNDDOWN(G82*K82,2)</f>
        <v>0</v>
      </c>
      <c r="O82" s="175">
        <f t="shared" ref="O82:O83" si="98">I82/E82</f>
        <v>0</v>
      </c>
      <c r="P82" s="176">
        <f t="shared" ref="P82:P83" si="99">J82/E82</f>
        <v>0</v>
      </c>
      <c r="Q82" s="190">
        <f t="shared" si="92"/>
        <v>0</v>
      </c>
    </row>
    <row r="83" spans="1:17" ht="42.75" customHeight="1">
      <c r="A83" s="165"/>
      <c r="B83" s="183" t="s">
        <v>1322</v>
      </c>
      <c r="C83" s="183">
        <v>15</v>
      </c>
      <c r="D83" s="184" t="s">
        <v>1330</v>
      </c>
      <c r="E83" s="243">
        <v>450.65</v>
      </c>
      <c r="F83" s="210" t="s">
        <v>1189</v>
      </c>
      <c r="G83" s="243">
        <v>118.67</v>
      </c>
      <c r="H83" s="293">
        <f t="shared" si="93"/>
        <v>53478.63</v>
      </c>
      <c r="I83" s="300">
        <v>0</v>
      </c>
      <c r="J83" s="296">
        <v>0</v>
      </c>
      <c r="K83" s="277">
        <f t="shared" si="94"/>
        <v>0</v>
      </c>
      <c r="L83" s="286">
        <f t="shared" si="95"/>
        <v>0</v>
      </c>
      <c r="M83" s="262">
        <f t="shared" si="96"/>
        <v>0</v>
      </c>
      <c r="N83" s="269">
        <f t="shared" si="97"/>
        <v>0</v>
      </c>
      <c r="O83" s="175">
        <f t="shared" si="98"/>
        <v>0</v>
      </c>
      <c r="P83" s="176">
        <f t="shared" si="99"/>
        <v>0</v>
      </c>
      <c r="Q83" s="190">
        <f t="shared" si="92"/>
        <v>0</v>
      </c>
    </row>
    <row r="84" spans="1:17" ht="42.75" customHeight="1">
      <c r="A84" s="165"/>
      <c r="B84" s="183" t="s">
        <v>1323</v>
      </c>
      <c r="C84" s="183">
        <v>21</v>
      </c>
      <c r="D84" s="184" t="s">
        <v>1331</v>
      </c>
      <c r="E84" s="243">
        <v>450.65</v>
      </c>
      <c r="F84" s="210" t="s">
        <v>1189</v>
      </c>
      <c r="G84" s="243">
        <v>140.28</v>
      </c>
      <c r="H84" s="293">
        <f t="shared" ref="H84:H86" si="100">ROUNDDOWN(E84*G84,2)</f>
        <v>63217.18</v>
      </c>
      <c r="I84" s="300">
        <v>0</v>
      </c>
      <c r="J84" s="296">
        <v>0</v>
      </c>
      <c r="K84" s="277">
        <f t="shared" ref="K84:K86" si="101">I84+J84</f>
        <v>0</v>
      </c>
      <c r="L84" s="286">
        <f t="shared" ref="L84:L86" si="102">ROUNDDOWN(G84*I84,2)</f>
        <v>0</v>
      </c>
      <c r="M84" s="262">
        <f t="shared" ref="M84:M86" si="103">ROUNDDOWN(G84*J84,2)</f>
        <v>0</v>
      </c>
      <c r="N84" s="269">
        <f t="shared" ref="N84:N86" si="104">ROUNDDOWN(G84*K84,2)</f>
        <v>0</v>
      </c>
      <c r="O84" s="175">
        <f t="shared" ref="O84:O86" si="105">I84/E84</f>
        <v>0</v>
      </c>
      <c r="P84" s="176">
        <f t="shared" ref="P84:P86" si="106">J84/E84</f>
        <v>0</v>
      </c>
      <c r="Q84" s="190">
        <f t="shared" ref="Q84:Q86" si="107">O84+P84</f>
        <v>0</v>
      </c>
    </row>
    <row r="85" spans="1:17" ht="42.75" customHeight="1">
      <c r="A85" s="165"/>
      <c r="B85" s="183" t="s">
        <v>1324</v>
      </c>
      <c r="C85" s="183">
        <v>2</v>
      </c>
      <c r="D85" s="184" t="s">
        <v>1332</v>
      </c>
      <c r="E85" s="243">
        <v>19.100000000000001</v>
      </c>
      <c r="F85" s="210" t="s">
        <v>1189</v>
      </c>
      <c r="G85" s="243">
        <v>105.7</v>
      </c>
      <c r="H85" s="293">
        <f t="shared" si="100"/>
        <v>2018.87</v>
      </c>
      <c r="I85" s="300">
        <v>0</v>
      </c>
      <c r="J85" s="296">
        <v>0</v>
      </c>
      <c r="K85" s="277">
        <f t="shared" si="101"/>
        <v>0</v>
      </c>
      <c r="L85" s="286">
        <f t="shared" si="102"/>
        <v>0</v>
      </c>
      <c r="M85" s="262">
        <f t="shared" si="103"/>
        <v>0</v>
      </c>
      <c r="N85" s="269">
        <f t="shared" si="104"/>
        <v>0</v>
      </c>
      <c r="O85" s="175">
        <f t="shared" si="105"/>
        <v>0</v>
      </c>
      <c r="P85" s="176">
        <f t="shared" si="106"/>
        <v>0</v>
      </c>
      <c r="Q85" s="190">
        <f t="shared" si="107"/>
        <v>0</v>
      </c>
    </row>
    <row r="86" spans="1:17" ht="42.75" customHeight="1">
      <c r="A86" s="165"/>
      <c r="B86" s="183" t="s">
        <v>1325</v>
      </c>
      <c r="C86" s="183" t="s">
        <v>1327</v>
      </c>
      <c r="D86" s="184" t="s">
        <v>1333</v>
      </c>
      <c r="E86" s="243">
        <v>67.599999999999994</v>
      </c>
      <c r="F86" s="210" t="s">
        <v>1196</v>
      </c>
      <c r="G86" s="243">
        <v>90.32</v>
      </c>
      <c r="H86" s="293">
        <f t="shared" si="100"/>
        <v>6105.63</v>
      </c>
      <c r="I86" s="300">
        <v>0</v>
      </c>
      <c r="J86" s="296">
        <v>0</v>
      </c>
      <c r="K86" s="277">
        <f t="shared" si="101"/>
        <v>0</v>
      </c>
      <c r="L86" s="286">
        <f t="shared" si="102"/>
        <v>0</v>
      </c>
      <c r="M86" s="262">
        <f t="shared" si="103"/>
        <v>0</v>
      </c>
      <c r="N86" s="269">
        <f t="shared" si="104"/>
        <v>0</v>
      </c>
      <c r="O86" s="175">
        <f t="shared" si="105"/>
        <v>0</v>
      </c>
      <c r="P86" s="176">
        <f t="shared" si="106"/>
        <v>0</v>
      </c>
      <c r="Q86" s="190">
        <f t="shared" si="107"/>
        <v>0</v>
      </c>
    </row>
    <row r="87" spans="1:17">
      <c r="A87" s="165"/>
      <c r="B87" s="203" t="s">
        <v>1334</v>
      </c>
      <c r="C87" s="204"/>
      <c r="D87" s="199" t="s">
        <v>1154</v>
      </c>
      <c r="E87" s="205"/>
      <c r="F87" s="213"/>
      <c r="G87" s="205"/>
      <c r="H87" s="278">
        <f>SUM(H88:H96)</f>
        <v>52459.009999999995</v>
      </c>
      <c r="I87" s="301"/>
      <c r="J87" s="257"/>
      <c r="K87" s="278"/>
      <c r="L87" s="287">
        <f>SUM(L88:L96)</f>
        <v>0</v>
      </c>
      <c r="M87" s="200">
        <f t="shared" ref="M87:N87" si="108">SUM(M88:M96)</f>
        <v>0</v>
      </c>
      <c r="N87" s="270">
        <f t="shared" si="108"/>
        <v>0</v>
      </c>
      <c r="O87" s="207">
        <f>L87/H87</f>
        <v>0</v>
      </c>
      <c r="P87" s="208">
        <f>M87/H87</f>
        <v>0</v>
      </c>
      <c r="Q87" s="209">
        <f>O87+P87</f>
        <v>0</v>
      </c>
    </row>
    <row r="88" spans="1:17" ht="22.5">
      <c r="A88" s="165"/>
      <c r="B88" s="183" t="s">
        <v>1335</v>
      </c>
      <c r="C88" s="183" t="s">
        <v>1344</v>
      </c>
      <c r="D88" s="184" t="s">
        <v>1165</v>
      </c>
      <c r="E88" s="243">
        <v>463.11</v>
      </c>
      <c r="F88" s="210" t="s">
        <v>1189</v>
      </c>
      <c r="G88" s="243">
        <v>4.28</v>
      </c>
      <c r="H88" s="293">
        <f>ROUNDDOWN(E88*G88,2)</f>
        <v>1982.11</v>
      </c>
      <c r="I88" s="300">
        <v>0</v>
      </c>
      <c r="J88" s="297">
        <v>0</v>
      </c>
      <c r="K88" s="277">
        <f>I88+J88</f>
        <v>0</v>
      </c>
      <c r="L88" s="286">
        <f>ROUNDDOWN(G88*I88,2)</f>
        <v>0</v>
      </c>
      <c r="M88" s="262">
        <f>ROUNDDOWN(G88*J88,2)</f>
        <v>0</v>
      </c>
      <c r="N88" s="269">
        <f>ROUNDDOWN(G88*K88,2)</f>
        <v>0</v>
      </c>
      <c r="O88" s="175">
        <f>I88/E88</f>
        <v>0</v>
      </c>
      <c r="P88" s="176">
        <f>J88/E88</f>
        <v>0</v>
      </c>
      <c r="Q88" s="190">
        <f t="shared" ref="Q88:Q90" si="109">O88+P88</f>
        <v>0</v>
      </c>
    </row>
    <row r="89" spans="1:17" ht="22.5">
      <c r="A89" s="165"/>
      <c r="B89" s="183" t="s">
        <v>1336</v>
      </c>
      <c r="C89" s="183" t="s">
        <v>1345</v>
      </c>
      <c r="D89" s="184" t="s">
        <v>1351</v>
      </c>
      <c r="E89" s="243">
        <v>463.11</v>
      </c>
      <c r="F89" s="210" t="s">
        <v>1189</v>
      </c>
      <c r="G89" s="243">
        <v>11.51</v>
      </c>
      <c r="H89" s="293">
        <f>ROUNDDOWN(E89*G89,2)</f>
        <v>5330.39</v>
      </c>
      <c r="I89" s="300">
        <v>0</v>
      </c>
      <c r="J89" s="297">
        <v>0</v>
      </c>
      <c r="K89" s="277">
        <f>I89+J89</f>
        <v>0</v>
      </c>
      <c r="L89" s="286">
        <f>ROUNDDOWN(G89*I89,2)</f>
        <v>0</v>
      </c>
      <c r="M89" s="262">
        <f>ROUNDDOWN(G89*J89,2)</f>
        <v>0</v>
      </c>
      <c r="N89" s="269">
        <f>ROUNDDOWN(G89*K89,2)</f>
        <v>0</v>
      </c>
      <c r="O89" s="175">
        <f>I89/E89</f>
        <v>0</v>
      </c>
      <c r="P89" s="176">
        <f>J89/E89</f>
        <v>0</v>
      </c>
      <c r="Q89" s="190">
        <f t="shared" si="109"/>
        <v>0</v>
      </c>
    </row>
    <row r="90" spans="1:17" ht="22.5">
      <c r="A90" s="165"/>
      <c r="B90" s="183" t="s">
        <v>1337</v>
      </c>
      <c r="C90" s="183" t="s">
        <v>1346</v>
      </c>
      <c r="D90" s="184" t="s">
        <v>1176</v>
      </c>
      <c r="E90" s="243">
        <v>463.11</v>
      </c>
      <c r="F90" s="210" t="s">
        <v>1189</v>
      </c>
      <c r="G90" s="243">
        <v>13.82</v>
      </c>
      <c r="H90" s="293">
        <f t="shared" ref="H90" si="110">ROUNDDOWN(E90*G90,2)</f>
        <v>6400.18</v>
      </c>
      <c r="I90" s="300">
        <v>0</v>
      </c>
      <c r="J90" s="297">
        <v>0</v>
      </c>
      <c r="K90" s="277">
        <f t="shared" ref="K90" si="111">I90+J90</f>
        <v>0</v>
      </c>
      <c r="L90" s="286">
        <f t="shared" ref="L90" si="112">ROUNDDOWN(G90*I90,2)</f>
        <v>0</v>
      </c>
      <c r="M90" s="262">
        <f t="shared" ref="M90" si="113">ROUNDDOWN(G90*J90,2)</f>
        <v>0</v>
      </c>
      <c r="N90" s="269">
        <f t="shared" ref="N90" si="114">ROUNDDOWN(G90*K90,2)</f>
        <v>0</v>
      </c>
      <c r="O90" s="175">
        <f t="shared" ref="O90" si="115">I90/E90</f>
        <v>0</v>
      </c>
      <c r="P90" s="176">
        <f t="shared" ref="P90" si="116">J90/E90</f>
        <v>0</v>
      </c>
      <c r="Q90" s="190">
        <f t="shared" si="109"/>
        <v>0</v>
      </c>
    </row>
    <row r="91" spans="1:17" ht="22.5">
      <c r="A91" s="165"/>
      <c r="B91" s="183" t="s">
        <v>1338</v>
      </c>
      <c r="C91" s="183" t="s">
        <v>1347</v>
      </c>
      <c r="D91" s="184" t="s">
        <v>1352</v>
      </c>
      <c r="E91" s="243">
        <v>6.48</v>
      </c>
      <c r="F91" s="210" t="s">
        <v>1189</v>
      </c>
      <c r="G91" s="243">
        <v>27.31</v>
      </c>
      <c r="H91" s="293">
        <f t="shared" ref="H91:H96" si="117">ROUNDDOWN(E91*G91,2)</f>
        <v>176.96</v>
      </c>
      <c r="I91" s="300">
        <v>0</v>
      </c>
      <c r="J91" s="297">
        <v>0</v>
      </c>
      <c r="K91" s="277">
        <f t="shared" ref="K91:K96" si="118">I91+J91</f>
        <v>0</v>
      </c>
      <c r="L91" s="286">
        <f t="shared" ref="L91:L96" si="119">ROUNDDOWN(G91*I91,2)</f>
        <v>0</v>
      </c>
      <c r="M91" s="262">
        <f t="shared" ref="M91:M96" si="120">ROUNDDOWN(G91*J91,2)</f>
        <v>0</v>
      </c>
      <c r="N91" s="269">
        <f t="shared" ref="N91:N96" si="121">ROUNDDOWN(G91*K91,2)</f>
        <v>0</v>
      </c>
      <c r="O91" s="175">
        <f t="shared" ref="O91:O96" si="122">I91/E91</f>
        <v>0</v>
      </c>
      <c r="P91" s="176">
        <f t="shared" ref="P91:P96" si="123">J91/E91</f>
        <v>0</v>
      </c>
      <c r="Q91" s="190">
        <f t="shared" ref="Q91:Q96" si="124">O91+P91</f>
        <v>0</v>
      </c>
    </row>
    <row r="92" spans="1:17" ht="22.5">
      <c r="A92" s="165"/>
      <c r="B92" s="183" t="s">
        <v>1339</v>
      </c>
      <c r="C92" s="183" t="s">
        <v>1348</v>
      </c>
      <c r="D92" s="184" t="s">
        <v>1353</v>
      </c>
      <c r="E92" s="243">
        <v>6.48</v>
      </c>
      <c r="F92" s="210" t="s">
        <v>1189</v>
      </c>
      <c r="G92" s="243">
        <v>32.22</v>
      </c>
      <c r="H92" s="293">
        <f t="shared" si="117"/>
        <v>208.78</v>
      </c>
      <c r="I92" s="300">
        <v>0</v>
      </c>
      <c r="J92" s="297">
        <v>0</v>
      </c>
      <c r="K92" s="277">
        <f t="shared" si="118"/>
        <v>0</v>
      </c>
      <c r="L92" s="286">
        <f t="shared" si="119"/>
        <v>0</v>
      </c>
      <c r="M92" s="262">
        <f t="shared" si="120"/>
        <v>0</v>
      </c>
      <c r="N92" s="269">
        <f t="shared" si="121"/>
        <v>0</v>
      </c>
      <c r="O92" s="175">
        <f t="shared" si="122"/>
        <v>0</v>
      </c>
      <c r="P92" s="176">
        <f t="shared" si="123"/>
        <v>0</v>
      </c>
      <c r="Q92" s="190">
        <f t="shared" si="124"/>
        <v>0</v>
      </c>
    </row>
    <row r="93" spans="1:17" ht="22.5">
      <c r="A93" s="165"/>
      <c r="B93" s="183" t="s">
        <v>1340</v>
      </c>
      <c r="C93" s="183" t="s">
        <v>1349</v>
      </c>
      <c r="D93" s="184" t="s">
        <v>1354</v>
      </c>
      <c r="E93" s="243">
        <v>6.48</v>
      </c>
      <c r="F93" s="210" t="s">
        <v>1189</v>
      </c>
      <c r="G93" s="243">
        <v>16.25</v>
      </c>
      <c r="H93" s="293">
        <f t="shared" si="117"/>
        <v>105.3</v>
      </c>
      <c r="I93" s="300">
        <v>0</v>
      </c>
      <c r="J93" s="297">
        <v>0</v>
      </c>
      <c r="K93" s="277">
        <f t="shared" si="118"/>
        <v>0</v>
      </c>
      <c r="L93" s="286">
        <f t="shared" si="119"/>
        <v>0</v>
      </c>
      <c r="M93" s="262">
        <f t="shared" si="120"/>
        <v>0</v>
      </c>
      <c r="N93" s="269">
        <f t="shared" si="121"/>
        <v>0</v>
      </c>
      <c r="O93" s="175">
        <f t="shared" si="122"/>
        <v>0</v>
      </c>
      <c r="P93" s="176">
        <f t="shared" si="123"/>
        <v>0</v>
      </c>
      <c r="Q93" s="190">
        <f t="shared" si="124"/>
        <v>0</v>
      </c>
    </row>
    <row r="94" spans="1:17" ht="22.5">
      <c r="A94" s="165"/>
      <c r="B94" s="183" t="s">
        <v>1341</v>
      </c>
      <c r="C94" s="183" t="s">
        <v>1350</v>
      </c>
      <c r="D94" s="184" t="s">
        <v>1355</v>
      </c>
      <c r="E94" s="243">
        <v>340.38</v>
      </c>
      <c r="F94" s="210" t="s">
        <v>1189</v>
      </c>
      <c r="G94" s="243">
        <v>67.680000000000007</v>
      </c>
      <c r="H94" s="293">
        <f t="shared" si="117"/>
        <v>23036.91</v>
      </c>
      <c r="I94" s="300">
        <v>0</v>
      </c>
      <c r="J94" s="297">
        <v>0</v>
      </c>
      <c r="K94" s="277">
        <f t="shared" si="118"/>
        <v>0</v>
      </c>
      <c r="L94" s="286">
        <f t="shared" si="119"/>
        <v>0</v>
      </c>
      <c r="M94" s="262">
        <f t="shared" si="120"/>
        <v>0</v>
      </c>
      <c r="N94" s="269">
        <f t="shared" si="121"/>
        <v>0</v>
      </c>
      <c r="O94" s="175">
        <f t="shared" si="122"/>
        <v>0</v>
      </c>
      <c r="P94" s="176">
        <f t="shared" si="123"/>
        <v>0</v>
      </c>
      <c r="Q94" s="190">
        <f t="shared" si="124"/>
        <v>0</v>
      </c>
    </row>
    <row r="95" spans="1:17" ht="33.75">
      <c r="A95" s="165"/>
      <c r="B95" s="183" t="s">
        <v>1342</v>
      </c>
      <c r="C95" s="183">
        <v>4</v>
      </c>
      <c r="D95" s="184" t="s">
        <v>1356</v>
      </c>
      <c r="E95" s="243">
        <v>340.38</v>
      </c>
      <c r="F95" s="210" t="s">
        <v>1189</v>
      </c>
      <c r="G95" s="243">
        <v>19.97</v>
      </c>
      <c r="H95" s="293">
        <f t="shared" si="117"/>
        <v>6797.38</v>
      </c>
      <c r="I95" s="300">
        <v>0</v>
      </c>
      <c r="J95" s="297">
        <v>0</v>
      </c>
      <c r="K95" s="277">
        <f t="shared" si="118"/>
        <v>0</v>
      </c>
      <c r="L95" s="286">
        <f t="shared" si="119"/>
        <v>0</v>
      </c>
      <c r="M95" s="262">
        <f t="shared" si="120"/>
        <v>0</v>
      </c>
      <c r="N95" s="269">
        <f t="shared" si="121"/>
        <v>0</v>
      </c>
      <c r="O95" s="175">
        <f t="shared" si="122"/>
        <v>0</v>
      </c>
      <c r="P95" s="176">
        <f t="shared" si="123"/>
        <v>0</v>
      </c>
      <c r="Q95" s="190">
        <f t="shared" si="124"/>
        <v>0</v>
      </c>
    </row>
    <row r="96" spans="1:17" ht="45">
      <c r="A96" s="165"/>
      <c r="B96" s="183" t="s">
        <v>1343</v>
      </c>
      <c r="C96" s="183">
        <v>5</v>
      </c>
      <c r="D96" s="184" t="s">
        <v>1357</v>
      </c>
      <c r="E96" s="243">
        <v>340.38</v>
      </c>
      <c r="F96" s="210" t="s">
        <v>1189</v>
      </c>
      <c r="G96" s="243">
        <v>24.74</v>
      </c>
      <c r="H96" s="293">
        <f t="shared" si="117"/>
        <v>8421</v>
      </c>
      <c r="I96" s="300">
        <v>0</v>
      </c>
      <c r="J96" s="297">
        <v>0</v>
      </c>
      <c r="K96" s="277">
        <f t="shared" si="118"/>
        <v>0</v>
      </c>
      <c r="L96" s="286">
        <f t="shared" si="119"/>
        <v>0</v>
      </c>
      <c r="M96" s="262">
        <f t="shared" si="120"/>
        <v>0</v>
      </c>
      <c r="N96" s="269">
        <f t="shared" si="121"/>
        <v>0</v>
      </c>
      <c r="O96" s="175">
        <f t="shared" si="122"/>
        <v>0</v>
      </c>
      <c r="P96" s="176">
        <f t="shared" si="123"/>
        <v>0</v>
      </c>
      <c r="Q96" s="190">
        <f t="shared" si="124"/>
        <v>0</v>
      </c>
    </row>
    <row r="97" spans="1:17">
      <c r="A97" s="165"/>
      <c r="B97" s="203" t="s">
        <v>1358</v>
      </c>
      <c r="C97" s="204"/>
      <c r="D97" s="199" t="s">
        <v>1359</v>
      </c>
      <c r="E97" s="205"/>
      <c r="F97" s="213"/>
      <c r="G97" s="205"/>
      <c r="H97" s="278">
        <f>SUM(H98:H102)</f>
        <v>579.12</v>
      </c>
      <c r="I97" s="301"/>
      <c r="J97" s="257"/>
      <c r="K97" s="278"/>
      <c r="L97" s="287">
        <f>SUM(L98:L102)</f>
        <v>0</v>
      </c>
      <c r="M97" s="200">
        <f t="shared" ref="M97:N97" si="125">SUM(M98:M102)</f>
        <v>0</v>
      </c>
      <c r="N97" s="270">
        <f t="shared" si="125"/>
        <v>0</v>
      </c>
      <c r="O97" s="207">
        <f>L97/H97</f>
        <v>0</v>
      </c>
      <c r="P97" s="208">
        <f>M97/H97</f>
        <v>0</v>
      </c>
      <c r="Q97" s="209">
        <f>O97+P97</f>
        <v>0</v>
      </c>
    </row>
    <row r="98" spans="1:17" ht="22.5">
      <c r="A98" s="165"/>
      <c r="B98" s="183" t="s">
        <v>1360</v>
      </c>
      <c r="C98" s="183" t="s">
        <v>1365</v>
      </c>
      <c r="D98" s="184" t="s">
        <v>1370</v>
      </c>
      <c r="E98" s="243">
        <v>1</v>
      </c>
      <c r="F98" s="210" t="s">
        <v>1144</v>
      </c>
      <c r="G98" s="243">
        <v>76.09</v>
      </c>
      <c r="H98" s="293">
        <f>ROUNDDOWN(E98*G98,2)</f>
        <v>76.09</v>
      </c>
      <c r="I98" s="300">
        <v>0</v>
      </c>
      <c r="J98" s="297">
        <v>0</v>
      </c>
      <c r="K98" s="277">
        <f>I98+J98</f>
        <v>0</v>
      </c>
      <c r="L98" s="286">
        <f>ROUNDDOWN(G98*I98,2)</f>
        <v>0</v>
      </c>
      <c r="M98" s="262">
        <f>ROUNDDOWN(G98*J98,2)</f>
        <v>0</v>
      </c>
      <c r="N98" s="269">
        <f>ROUNDDOWN(G98*K98,2)</f>
        <v>0</v>
      </c>
      <c r="O98" s="175">
        <f>I98/E98</f>
        <v>0</v>
      </c>
      <c r="P98" s="176">
        <f>J98/E98</f>
        <v>0</v>
      </c>
      <c r="Q98" s="190">
        <f t="shared" ref="Q98:Q101" si="126">O98+P98</f>
        <v>0</v>
      </c>
    </row>
    <row r="99" spans="1:17" ht="22.5">
      <c r="A99" s="165"/>
      <c r="B99" s="183" t="s">
        <v>1361</v>
      </c>
      <c r="C99" s="183" t="s">
        <v>1366</v>
      </c>
      <c r="D99" s="184" t="s">
        <v>1371</v>
      </c>
      <c r="E99" s="243">
        <v>1</v>
      </c>
      <c r="F99" s="210" t="s">
        <v>1144</v>
      </c>
      <c r="G99" s="243">
        <v>13.65</v>
      </c>
      <c r="H99" s="293">
        <f>ROUNDDOWN(E99*G99,2)</f>
        <v>13.65</v>
      </c>
      <c r="I99" s="300">
        <v>0</v>
      </c>
      <c r="J99" s="297">
        <v>0</v>
      </c>
      <c r="K99" s="277">
        <f>I99+J99</f>
        <v>0</v>
      </c>
      <c r="L99" s="286">
        <f>ROUNDDOWN(G99*I99,2)</f>
        <v>0</v>
      </c>
      <c r="M99" s="262">
        <f>ROUNDDOWN(G99*J99,2)</f>
        <v>0</v>
      </c>
      <c r="N99" s="269">
        <f>ROUNDDOWN(G99*K99,2)</f>
        <v>0</v>
      </c>
      <c r="O99" s="175">
        <f>I99/E99</f>
        <v>0</v>
      </c>
      <c r="P99" s="176">
        <f>J99/E99</f>
        <v>0</v>
      </c>
      <c r="Q99" s="190">
        <f t="shared" si="126"/>
        <v>0</v>
      </c>
    </row>
    <row r="100" spans="1:17" ht="22.5">
      <c r="A100" s="165"/>
      <c r="B100" s="183" t="s">
        <v>1362</v>
      </c>
      <c r="C100" s="183" t="s">
        <v>1367</v>
      </c>
      <c r="D100" s="184" t="s">
        <v>1158</v>
      </c>
      <c r="E100" s="243">
        <v>7</v>
      </c>
      <c r="F100" s="210" t="s">
        <v>1144</v>
      </c>
      <c r="G100" s="243">
        <v>11.67</v>
      </c>
      <c r="H100" s="293">
        <f t="shared" ref="H100:H101" si="127">ROUNDDOWN(E100*G100,2)</f>
        <v>81.69</v>
      </c>
      <c r="I100" s="300">
        <v>0</v>
      </c>
      <c r="J100" s="297">
        <v>0</v>
      </c>
      <c r="K100" s="277">
        <f t="shared" ref="K100:K101" si="128">I100+J100</f>
        <v>0</v>
      </c>
      <c r="L100" s="286">
        <f t="shared" ref="L100:L101" si="129">ROUNDDOWN(G100*I100,2)</f>
        <v>0</v>
      </c>
      <c r="M100" s="262">
        <f t="shared" ref="M100:M101" si="130">ROUNDDOWN(G100*J100,2)</f>
        <v>0</v>
      </c>
      <c r="N100" s="269">
        <f t="shared" ref="N100:N101" si="131">ROUNDDOWN(G100*K100,2)</f>
        <v>0</v>
      </c>
      <c r="O100" s="175">
        <f t="shared" ref="O100:O101" si="132">I100/E100</f>
        <v>0</v>
      </c>
      <c r="P100" s="176">
        <f t="shared" ref="P100:P101" si="133">J100/E100</f>
        <v>0</v>
      </c>
      <c r="Q100" s="190">
        <f t="shared" si="126"/>
        <v>0</v>
      </c>
    </row>
    <row r="101" spans="1:17" ht="22.5">
      <c r="A101" s="165"/>
      <c r="B101" s="183" t="s">
        <v>1363</v>
      </c>
      <c r="C101" s="183" t="s">
        <v>1368</v>
      </c>
      <c r="D101" s="184" t="s">
        <v>1157</v>
      </c>
      <c r="E101" s="243">
        <v>2</v>
      </c>
      <c r="F101" s="210" t="s">
        <v>1144</v>
      </c>
      <c r="G101" s="243">
        <v>12.33</v>
      </c>
      <c r="H101" s="293">
        <f t="shared" si="127"/>
        <v>24.66</v>
      </c>
      <c r="I101" s="300">
        <v>0</v>
      </c>
      <c r="J101" s="297">
        <v>0</v>
      </c>
      <c r="K101" s="277">
        <f t="shared" si="128"/>
        <v>0</v>
      </c>
      <c r="L101" s="286">
        <f t="shared" si="129"/>
        <v>0</v>
      </c>
      <c r="M101" s="262">
        <f t="shared" si="130"/>
        <v>0</v>
      </c>
      <c r="N101" s="269">
        <f t="shared" si="131"/>
        <v>0</v>
      </c>
      <c r="O101" s="175">
        <f t="shared" si="132"/>
        <v>0</v>
      </c>
      <c r="P101" s="176">
        <f t="shared" si="133"/>
        <v>0</v>
      </c>
      <c r="Q101" s="190">
        <f t="shared" si="126"/>
        <v>0</v>
      </c>
    </row>
    <row r="102" spans="1:17" ht="45">
      <c r="A102" s="165"/>
      <c r="B102" s="183" t="s">
        <v>1364</v>
      </c>
      <c r="C102" s="183" t="s">
        <v>1369</v>
      </c>
      <c r="D102" s="184" t="s">
        <v>1372</v>
      </c>
      <c r="E102" s="243">
        <v>1</v>
      </c>
      <c r="F102" s="210" t="s">
        <v>1144</v>
      </c>
      <c r="G102" s="243">
        <v>383.03</v>
      </c>
      <c r="H102" s="293">
        <f t="shared" ref="H102" si="134">ROUNDDOWN(E102*G102,2)</f>
        <v>383.03</v>
      </c>
      <c r="I102" s="300">
        <v>0</v>
      </c>
      <c r="J102" s="297">
        <v>0</v>
      </c>
      <c r="K102" s="277">
        <f t="shared" ref="K102" si="135">I102+J102</f>
        <v>0</v>
      </c>
      <c r="L102" s="286">
        <f t="shared" ref="L102" si="136">ROUNDDOWN(G102*I102,2)</f>
        <v>0</v>
      </c>
      <c r="M102" s="262">
        <f t="shared" ref="M102" si="137">ROUNDDOWN(G102*J102,2)</f>
        <v>0</v>
      </c>
      <c r="N102" s="269">
        <f t="shared" ref="N102" si="138">ROUNDDOWN(G102*K102,2)</f>
        <v>0</v>
      </c>
      <c r="O102" s="175">
        <f t="shared" ref="O102" si="139">I102/E102</f>
        <v>0</v>
      </c>
      <c r="P102" s="176">
        <f t="shared" ref="P102" si="140">J102/E102</f>
        <v>0</v>
      </c>
      <c r="Q102" s="190">
        <f t="shared" ref="Q102" si="141">O102+P102</f>
        <v>0</v>
      </c>
    </row>
    <row r="103" spans="1:17">
      <c r="A103" s="165"/>
      <c r="B103" s="203" t="s">
        <v>1373</v>
      </c>
      <c r="C103" s="204"/>
      <c r="D103" s="199" t="s">
        <v>1374</v>
      </c>
      <c r="E103" s="205"/>
      <c r="F103" s="213"/>
      <c r="G103" s="205"/>
      <c r="H103" s="278">
        <f>SUM(H104:H110)</f>
        <v>3891.8</v>
      </c>
      <c r="I103" s="301"/>
      <c r="J103" s="257"/>
      <c r="K103" s="278"/>
      <c r="L103" s="287">
        <f>SUM(L104:L110)</f>
        <v>0</v>
      </c>
      <c r="M103" s="200">
        <f t="shared" ref="M103:N103" si="142">SUM(M104:M110)</f>
        <v>0</v>
      </c>
      <c r="N103" s="270">
        <f t="shared" si="142"/>
        <v>0</v>
      </c>
      <c r="O103" s="207">
        <f>L103/H103</f>
        <v>0</v>
      </c>
      <c r="P103" s="208">
        <f>M103/H103</f>
        <v>0</v>
      </c>
      <c r="Q103" s="209">
        <f>O103+P103</f>
        <v>0</v>
      </c>
    </row>
    <row r="104" spans="1:17" ht="22.5">
      <c r="A104" s="165"/>
      <c r="B104" s="183" t="s">
        <v>1375</v>
      </c>
      <c r="C104" s="183" t="s">
        <v>1382</v>
      </c>
      <c r="D104" s="184" t="s">
        <v>1389</v>
      </c>
      <c r="E104" s="243">
        <v>147.97999999999999</v>
      </c>
      <c r="F104" s="210" t="s">
        <v>1143</v>
      </c>
      <c r="G104" s="243">
        <v>8.43</v>
      </c>
      <c r="H104" s="293">
        <f>ROUNDDOWN(E104*G104,2)</f>
        <v>1247.47</v>
      </c>
      <c r="I104" s="300">
        <v>0</v>
      </c>
      <c r="J104" s="297">
        <v>0</v>
      </c>
      <c r="K104" s="277">
        <f>I104+J104</f>
        <v>0</v>
      </c>
      <c r="L104" s="286">
        <f>ROUNDDOWN(G104*I104,2)</f>
        <v>0</v>
      </c>
      <c r="M104" s="262">
        <f>ROUNDDOWN(G104*J104,2)</f>
        <v>0</v>
      </c>
      <c r="N104" s="269">
        <f>ROUNDDOWN(G104*K104,2)</f>
        <v>0</v>
      </c>
      <c r="O104" s="175">
        <f>I104/E104</f>
        <v>0</v>
      </c>
      <c r="P104" s="176">
        <f>J104/E104</f>
        <v>0</v>
      </c>
      <c r="Q104" s="190">
        <f t="shared" ref="Q104:Q107" si="143">O104+P104</f>
        <v>0</v>
      </c>
    </row>
    <row r="105" spans="1:17" ht="33.75">
      <c r="A105" s="165"/>
      <c r="B105" s="183" t="s">
        <v>1376</v>
      </c>
      <c r="C105" s="183" t="s">
        <v>1383</v>
      </c>
      <c r="D105" s="184" t="s">
        <v>1390</v>
      </c>
      <c r="E105" s="243">
        <v>36.9</v>
      </c>
      <c r="F105" s="210" t="s">
        <v>1143</v>
      </c>
      <c r="G105" s="243">
        <v>14.46</v>
      </c>
      <c r="H105" s="293">
        <f>ROUNDDOWN(E105*G105,2)</f>
        <v>533.57000000000005</v>
      </c>
      <c r="I105" s="300">
        <v>0</v>
      </c>
      <c r="J105" s="297">
        <v>0</v>
      </c>
      <c r="K105" s="277">
        <f>I105+J105</f>
        <v>0</v>
      </c>
      <c r="L105" s="286">
        <f>ROUNDDOWN(G105*I105,2)</f>
        <v>0</v>
      </c>
      <c r="M105" s="262">
        <f>ROUNDDOWN(G105*J105,2)</f>
        <v>0</v>
      </c>
      <c r="N105" s="269">
        <f>ROUNDDOWN(G105*K105,2)</f>
        <v>0</v>
      </c>
      <c r="O105" s="175">
        <f>I105/E105</f>
        <v>0</v>
      </c>
      <c r="P105" s="176">
        <f>J105/E105</f>
        <v>0</v>
      </c>
      <c r="Q105" s="190">
        <f t="shared" si="143"/>
        <v>0</v>
      </c>
    </row>
    <row r="106" spans="1:17" ht="33.75">
      <c r="A106" s="165"/>
      <c r="B106" s="183" t="s">
        <v>1377</v>
      </c>
      <c r="C106" s="183" t="s">
        <v>1384</v>
      </c>
      <c r="D106" s="184" t="s">
        <v>1391</v>
      </c>
      <c r="E106" s="243">
        <v>147.97999999999999</v>
      </c>
      <c r="F106" s="210" t="s">
        <v>1143</v>
      </c>
      <c r="G106" s="243">
        <v>13.27</v>
      </c>
      <c r="H106" s="293">
        <f t="shared" ref="H106:H107" si="144">ROUNDDOWN(E106*G106,2)</f>
        <v>1963.69</v>
      </c>
      <c r="I106" s="300">
        <v>0</v>
      </c>
      <c r="J106" s="297">
        <v>0</v>
      </c>
      <c r="K106" s="277">
        <f t="shared" ref="K106:K107" si="145">I106+J106</f>
        <v>0</v>
      </c>
      <c r="L106" s="286">
        <f t="shared" ref="L106:L107" si="146">ROUNDDOWN(G106*I106,2)</f>
        <v>0</v>
      </c>
      <c r="M106" s="262">
        <f t="shared" ref="M106:M107" si="147">ROUNDDOWN(G106*J106,2)</f>
        <v>0</v>
      </c>
      <c r="N106" s="269">
        <f t="shared" ref="N106:N107" si="148">ROUNDDOWN(G106*K106,2)</f>
        <v>0</v>
      </c>
      <c r="O106" s="175">
        <f t="shared" ref="O106:O107" si="149">I106/E106</f>
        <v>0</v>
      </c>
      <c r="P106" s="176">
        <f t="shared" ref="P106:P107" si="150">J106/E106</f>
        <v>0</v>
      </c>
      <c r="Q106" s="190">
        <f t="shared" si="143"/>
        <v>0</v>
      </c>
    </row>
    <row r="107" spans="1:17" ht="22.5">
      <c r="A107" s="165"/>
      <c r="B107" s="183" t="s">
        <v>1378</v>
      </c>
      <c r="C107" s="183" t="s">
        <v>1385</v>
      </c>
      <c r="D107" s="184" t="s">
        <v>1392</v>
      </c>
      <c r="E107" s="243">
        <v>3</v>
      </c>
      <c r="F107" s="210" t="s">
        <v>1144</v>
      </c>
      <c r="G107" s="243">
        <v>14.63</v>
      </c>
      <c r="H107" s="293">
        <f t="shared" si="144"/>
        <v>43.89</v>
      </c>
      <c r="I107" s="300">
        <v>0</v>
      </c>
      <c r="J107" s="297">
        <v>0</v>
      </c>
      <c r="K107" s="277">
        <f t="shared" si="145"/>
        <v>0</v>
      </c>
      <c r="L107" s="286">
        <f t="shared" si="146"/>
        <v>0</v>
      </c>
      <c r="M107" s="262">
        <f t="shared" si="147"/>
        <v>0</v>
      </c>
      <c r="N107" s="269">
        <f t="shared" si="148"/>
        <v>0</v>
      </c>
      <c r="O107" s="175">
        <f t="shared" si="149"/>
        <v>0</v>
      </c>
      <c r="P107" s="176">
        <f t="shared" si="150"/>
        <v>0</v>
      </c>
      <c r="Q107" s="190">
        <f t="shared" si="143"/>
        <v>0</v>
      </c>
    </row>
    <row r="108" spans="1:17" ht="33.75">
      <c r="A108" s="165"/>
      <c r="B108" s="183" t="s">
        <v>1379</v>
      </c>
      <c r="C108" s="183" t="s">
        <v>1386</v>
      </c>
      <c r="D108" s="184" t="s">
        <v>1393</v>
      </c>
      <c r="E108" s="243">
        <v>2</v>
      </c>
      <c r="F108" s="210" t="s">
        <v>1144</v>
      </c>
      <c r="G108" s="243">
        <v>31.7</v>
      </c>
      <c r="H108" s="293">
        <f t="shared" ref="H108:H110" si="151">ROUNDDOWN(E108*G108,2)</f>
        <v>63.4</v>
      </c>
      <c r="I108" s="300">
        <v>0</v>
      </c>
      <c r="J108" s="297">
        <v>0</v>
      </c>
      <c r="K108" s="277">
        <f t="shared" ref="K108:K110" si="152">I108+J108</f>
        <v>0</v>
      </c>
      <c r="L108" s="286">
        <f t="shared" ref="L108:L110" si="153">ROUNDDOWN(G108*I108,2)</f>
        <v>0</v>
      </c>
      <c r="M108" s="262">
        <f t="shared" ref="M108:M110" si="154">ROUNDDOWN(G108*J108,2)</f>
        <v>0</v>
      </c>
      <c r="N108" s="269">
        <f t="shared" ref="N108:N110" si="155">ROUNDDOWN(G108*K108,2)</f>
        <v>0</v>
      </c>
      <c r="O108" s="175">
        <f t="shared" ref="O108:O110" si="156">I108/E108</f>
        <v>0</v>
      </c>
      <c r="P108" s="176">
        <f t="shared" ref="P108:P110" si="157">J108/E108</f>
        <v>0</v>
      </c>
      <c r="Q108" s="190">
        <f t="shared" ref="Q108:Q110" si="158">O108+P108</f>
        <v>0</v>
      </c>
    </row>
    <row r="109" spans="1:17" ht="33.75">
      <c r="A109" s="165"/>
      <c r="B109" s="183" t="s">
        <v>1380</v>
      </c>
      <c r="C109" s="183" t="s">
        <v>1387</v>
      </c>
      <c r="D109" s="184" t="s">
        <v>1160</v>
      </c>
      <c r="E109" s="243">
        <v>1</v>
      </c>
      <c r="F109" s="210" t="s">
        <v>1144</v>
      </c>
      <c r="G109" s="243">
        <v>17.8</v>
      </c>
      <c r="H109" s="293">
        <f t="shared" si="151"/>
        <v>17.8</v>
      </c>
      <c r="I109" s="300">
        <v>0</v>
      </c>
      <c r="J109" s="297">
        <v>0</v>
      </c>
      <c r="K109" s="277">
        <f t="shared" si="152"/>
        <v>0</v>
      </c>
      <c r="L109" s="286">
        <f t="shared" si="153"/>
        <v>0</v>
      </c>
      <c r="M109" s="262">
        <f t="shared" si="154"/>
        <v>0</v>
      </c>
      <c r="N109" s="269">
        <f t="shared" si="155"/>
        <v>0</v>
      </c>
      <c r="O109" s="175">
        <f t="shared" si="156"/>
        <v>0</v>
      </c>
      <c r="P109" s="176">
        <f t="shared" si="157"/>
        <v>0</v>
      </c>
      <c r="Q109" s="190">
        <f t="shared" si="158"/>
        <v>0</v>
      </c>
    </row>
    <row r="110" spans="1:17" ht="33.75">
      <c r="A110" s="165"/>
      <c r="B110" s="183" t="s">
        <v>1381</v>
      </c>
      <c r="C110" s="183" t="s">
        <v>1388</v>
      </c>
      <c r="D110" s="184" t="s">
        <v>1394</v>
      </c>
      <c r="E110" s="243">
        <v>2</v>
      </c>
      <c r="F110" s="210" t="s">
        <v>1144</v>
      </c>
      <c r="G110" s="243">
        <v>10.99</v>
      </c>
      <c r="H110" s="293">
        <f t="shared" si="151"/>
        <v>21.98</v>
      </c>
      <c r="I110" s="300">
        <v>0</v>
      </c>
      <c r="J110" s="297">
        <v>0</v>
      </c>
      <c r="K110" s="277">
        <f t="shared" si="152"/>
        <v>0</v>
      </c>
      <c r="L110" s="286">
        <f t="shared" si="153"/>
        <v>0</v>
      </c>
      <c r="M110" s="262">
        <f t="shared" si="154"/>
        <v>0</v>
      </c>
      <c r="N110" s="269">
        <f t="shared" si="155"/>
        <v>0</v>
      </c>
      <c r="O110" s="175">
        <f t="shared" si="156"/>
        <v>0</v>
      </c>
      <c r="P110" s="176">
        <f t="shared" si="157"/>
        <v>0</v>
      </c>
      <c r="Q110" s="190">
        <f t="shared" si="158"/>
        <v>0</v>
      </c>
    </row>
    <row r="111" spans="1:17">
      <c r="A111" s="165"/>
      <c r="B111" s="203" t="s">
        <v>1395</v>
      </c>
      <c r="C111" s="204"/>
      <c r="D111" s="199" t="s">
        <v>1396</v>
      </c>
      <c r="E111" s="205"/>
      <c r="F111" s="213"/>
      <c r="G111" s="205"/>
      <c r="H111" s="278">
        <f>SUM(H112:H113)</f>
        <v>3756.8900000000003</v>
      </c>
      <c r="I111" s="301"/>
      <c r="J111" s="257"/>
      <c r="K111" s="278"/>
      <c r="L111" s="287">
        <f>SUM(L112:L113)</f>
        <v>0</v>
      </c>
      <c r="M111" s="200">
        <f>SUM(M112:M113)</f>
        <v>0</v>
      </c>
      <c r="N111" s="270">
        <f>SUM(N112:N113)</f>
        <v>0</v>
      </c>
      <c r="O111" s="207">
        <f>L111/H111</f>
        <v>0</v>
      </c>
      <c r="P111" s="208">
        <f>M111/H111</f>
        <v>0</v>
      </c>
      <c r="Q111" s="209">
        <f>O111+P111</f>
        <v>0</v>
      </c>
    </row>
    <row r="112" spans="1:17" ht="33.75">
      <c r="A112" s="165"/>
      <c r="B112" s="183" t="s">
        <v>1397</v>
      </c>
      <c r="C112" s="183" t="s">
        <v>1399</v>
      </c>
      <c r="D112" s="184" t="s">
        <v>1156</v>
      </c>
      <c r="E112" s="243">
        <v>40.71</v>
      </c>
      <c r="F112" s="210" t="s">
        <v>1143</v>
      </c>
      <c r="G112" s="243">
        <v>3.65</v>
      </c>
      <c r="H112" s="293">
        <f>ROUNDDOWN(E112*G112,2)</f>
        <v>148.59</v>
      </c>
      <c r="I112" s="300">
        <v>0</v>
      </c>
      <c r="J112" s="297">
        <v>0</v>
      </c>
      <c r="K112" s="277">
        <f>I112+J112</f>
        <v>0</v>
      </c>
      <c r="L112" s="286">
        <f>ROUNDDOWN(G112*I112,2)</f>
        <v>0</v>
      </c>
      <c r="M112" s="262">
        <f>ROUNDDOWN(G112*J112,2)</f>
        <v>0</v>
      </c>
      <c r="N112" s="269">
        <f>ROUNDDOWN(G112*K112,2)</f>
        <v>0</v>
      </c>
      <c r="O112" s="175">
        <f>I112/E112</f>
        <v>0</v>
      </c>
      <c r="P112" s="176">
        <f>J112/E112</f>
        <v>0</v>
      </c>
      <c r="Q112" s="190">
        <f t="shared" ref="Q112:Q113" si="159">O112+P112</f>
        <v>0</v>
      </c>
    </row>
    <row r="113" spans="1:17" ht="33.75">
      <c r="A113" s="165"/>
      <c r="B113" s="183" t="s">
        <v>1398</v>
      </c>
      <c r="C113" s="183" t="s">
        <v>1400</v>
      </c>
      <c r="D113" s="184" t="s">
        <v>1155</v>
      </c>
      <c r="E113" s="243">
        <v>666.97</v>
      </c>
      <c r="F113" s="210" t="s">
        <v>1143</v>
      </c>
      <c r="G113" s="243">
        <v>5.41</v>
      </c>
      <c r="H113" s="293">
        <f>ROUNDDOWN(E113*G113,2)</f>
        <v>3608.3</v>
      </c>
      <c r="I113" s="300">
        <v>0</v>
      </c>
      <c r="J113" s="297">
        <v>0</v>
      </c>
      <c r="K113" s="277">
        <f>I113+J113</f>
        <v>0</v>
      </c>
      <c r="L113" s="286">
        <f>ROUNDDOWN(G113*I113,2)</f>
        <v>0</v>
      </c>
      <c r="M113" s="262">
        <f>ROUNDDOWN(G113*J113,2)</f>
        <v>0</v>
      </c>
      <c r="N113" s="269">
        <f>ROUNDDOWN(G113*K113,2)</f>
        <v>0</v>
      </c>
      <c r="O113" s="175">
        <f>I113/E113</f>
        <v>0</v>
      </c>
      <c r="P113" s="176">
        <f>J113/E113</f>
        <v>0</v>
      </c>
      <c r="Q113" s="190">
        <f t="shared" si="159"/>
        <v>0</v>
      </c>
    </row>
    <row r="114" spans="1:17">
      <c r="A114" s="165"/>
      <c r="B114" s="203" t="s">
        <v>1401</v>
      </c>
      <c r="C114" s="204"/>
      <c r="D114" s="199" t="s">
        <v>1402</v>
      </c>
      <c r="E114" s="205"/>
      <c r="F114" s="213"/>
      <c r="G114" s="205"/>
      <c r="H114" s="278">
        <f>SUM(H115:H119)</f>
        <v>828.41</v>
      </c>
      <c r="I114" s="301"/>
      <c r="J114" s="257"/>
      <c r="K114" s="278"/>
      <c r="L114" s="287">
        <f>SUM(L115:L119)</f>
        <v>0</v>
      </c>
      <c r="M114" s="200">
        <f t="shared" ref="M114:N114" si="160">SUM(M115:M119)</f>
        <v>0</v>
      </c>
      <c r="N114" s="270">
        <f t="shared" si="160"/>
        <v>0</v>
      </c>
      <c r="O114" s="207">
        <f>L114/H114</f>
        <v>0</v>
      </c>
      <c r="P114" s="208">
        <f>M114/H114</f>
        <v>0</v>
      </c>
      <c r="Q114" s="209">
        <f>O114+P114</f>
        <v>0</v>
      </c>
    </row>
    <row r="115" spans="1:17" ht="22.5">
      <c r="A115" s="165"/>
      <c r="B115" s="183" t="s">
        <v>1403</v>
      </c>
      <c r="C115" s="183" t="s">
        <v>1408</v>
      </c>
      <c r="D115" s="184" t="s">
        <v>1413</v>
      </c>
      <c r="E115" s="243">
        <v>2</v>
      </c>
      <c r="F115" s="210" t="s">
        <v>1144</v>
      </c>
      <c r="G115" s="243">
        <v>47.1</v>
      </c>
      <c r="H115" s="293">
        <f>ROUNDDOWN(E115*G115,2)</f>
        <v>94.2</v>
      </c>
      <c r="I115" s="300">
        <v>0</v>
      </c>
      <c r="J115" s="297">
        <v>0</v>
      </c>
      <c r="K115" s="277">
        <f>I115+J115</f>
        <v>0</v>
      </c>
      <c r="L115" s="286">
        <f>ROUNDDOWN(G115*I115,2)</f>
        <v>0</v>
      </c>
      <c r="M115" s="262">
        <f>ROUNDDOWN(G115*J115,2)</f>
        <v>0</v>
      </c>
      <c r="N115" s="269">
        <f>ROUNDDOWN(G115*K115,2)</f>
        <v>0</v>
      </c>
      <c r="O115" s="175">
        <f>I115/E115</f>
        <v>0</v>
      </c>
      <c r="P115" s="176">
        <f>J115/E115</f>
        <v>0</v>
      </c>
      <c r="Q115" s="190">
        <f t="shared" ref="Q115:Q118" si="161">O115+P115</f>
        <v>0</v>
      </c>
    </row>
    <row r="116" spans="1:17" ht="22.5">
      <c r="A116" s="165"/>
      <c r="B116" s="183" t="s">
        <v>1404</v>
      </c>
      <c r="C116" s="183" t="s">
        <v>1409</v>
      </c>
      <c r="D116" s="184" t="s">
        <v>1414</v>
      </c>
      <c r="E116" s="243">
        <v>2</v>
      </c>
      <c r="F116" s="210" t="s">
        <v>1144</v>
      </c>
      <c r="G116" s="243">
        <v>32.67</v>
      </c>
      <c r="H116" s="293">
        <f>ROUNDDOWN(E116*G116,2)</f>
        <v>65.34</v>
      </c>
      <c r="I116" s="300">
        <v>0</v>
      </c>
      <c r="J116" s="297">
        <v>0</v>
      </c>
      <c r="K116" s="277">
        <f>I116+J116</f>
        <v>0</v>
      </c>
      <c r="L116" s="286">
        <f>ROUNDDOWN(G116*I116,2)</f>
        <v>0</v>
      </c>
      <c r="M116" s="262">
        <f>ROUNDDOWN(G116*J116,2)</f>
        <v>0</v>
      </c>
      <c r="N116" s="269">
        <f>ROUNDDOWN(G116*K116,2)</f>
        <v>0</v>
      </c>
      <c r="O116" s="175">
        <f>I116/E116</f>
        <v>0</v>
      </c>
      <c r="P116" s="176">
        <f>J116/E116</f>
        <v>0</v>
      </c>
      <c r="Q116" s="190">
        <f t="shared" si="161"/>
        <v>0</v>
      </c>
    </row>
    <row r="117" spans="1:17" ht="22.5">
      <c r="A117" s="165"/>
      <c r="B117" s="183" t="s">
        <v>1405</v>
      </c>
      <c r="C117" s="183" t="s">
        <v>1410</v>
      </c>
      <c r="D117" s="184" t="s">
        <v>1415</v>
      </c>
      <c r="E117" s="243">
        <v>1</v>
      </c>
      <c r="F117" s="210" t="s">
        <v>1144</v>
      </c>
      <c r="G117" s="243">
        <v>52.3</v>
      </c>
      <c r="H117" s="293">
        <f t="shared" ref="H117:H118" si="162">ROUNDDOWN(E117*G117,2)</f>
        <v>52.3</v>
      </c>
      <c r="I117" s="300">
        <v>0</v>
      </c>
      <c r="J117" s="297">
        <v>0</v>
      </c>
      <c r="K117" s="277">
        <f t="shared" ref="K117:K118" si="163">I117+J117</f>
        <v>0</v>
      </c>
      <c r="L117" s="286">
        <f t="shared" ref="L117:L118" si="164">ROUNDDOWN(G117*I117,2)</f>
        <v>0</v>
      </c>
      <c r="M117" s="262">
        <f t="shared" ref="M117:M118" si="165">ROUNDDOWN(G117*J117,2)</f>
        <v>0</v>
      </c>
      <c r="N117" s="269">
        <f t="shared" ref="N117:N118" si="166">ROUNDDOWN(G117*K117,2)</f>
        <v>0</v>
      </c>
      <c r="O117" s="175">
        <f t="shared" ref="O117:O118" si="167">I117/E117</f>
        <v>0</v>
      </c>
      <c r="P117" s="176">
        <f t="shared" ref="P117:P118" si="168">J117/E117</f>
        <v>0</v>
      </c>
      <c r="Q117" s="190">
        <f t="shared" si="161"/>
        <v>0</v>
      </c>
    </row>
    <row r="118" spans="1:17" ht="22.5">
      <c r="A118" s="165"/>
      <c r="B118" s="183" t="s">
        <v>1406</v>
      </c>
      <c r="C118" s="183" t="s">
        <v>1411</v>
      </c>
      <c r="D118" s="184" t="s">
        <v>1159</v>
      </c>
      <c r="E118" s="243">
        <v>3</v>
      </c>
      <c r="F118" s="210" t="s">
        <v>1144</v>
      </c>
      <c r="G118" s="243">
        <v>30.59</v>
      </c>
      <c r="H118" s="293">
        <f t="shared" si="162"/>
        <v>91.77</v>
      </c>
      <c r="I118" s="300">
        <v>0</v>
      </c>
      <c r="J118" s="297">
        <v>0</v>
      </c>
      <c r="K118" s="277">
        <f t="shared" si="163"/>
        <v>0</v>
      </c>
      <c r="L118" s="286">
        <f t="shared" si="164"/>
        <v>0</v>
      </c>
      <c r="M118" s="262">
        <f t="shared" si="165"/>
        <v>0</v>
      </c>
      <c r="N118" s="269">
        <f t="shared" si="166"/>
        <v>0</v>
      </c>
      <c r="O118" s="175">
        <f t="shared" si="167"/>
        <v>0</v>
      </c>
      <c r="P118" s="176">
        <f t="shared" si="168"/>
        <v>0</v>
      </c>
      <c r="Q118" s="190">
        <f t="shared" si="161"/>
        <v>0</v>
      </c>
    </row>
    <row r="119" spans="1:17" ht="22.5">
      <c r="A119" s="165"/>
      <c r="B119" s="183" t="s">
        <v>1407</v>
      </c>
      <c r="C119" s="183" t="s">
        <v>1412</v>
      </c>
      <c r="D119" s="184" t="s">
        <v>1416</v>
      </c>
      <c r="E119" s="243">
        <v>16</v>
      </c>
      <c r="F119" s="210" t="s">
        <v>1144</v>
      </c>
      <c r="G119" s="243">
        <v>32.799999999999997</v>
      </c>
      <c r="H119" s="293">
        <f t="shared" ref="H119" si="169">ROUNDDOWN(E119*G119,2)</f>
        <v>524.79999999999995</v>
      </c>
      <c r="I119" s="300">
        <v>0</v>
      </c>
      <c r="J119" s="297">
        <v>0</v>
      </c>
      <c r="K119" s="277">
        <f t="shared" ref="K119" si="170">I119+J119</f>
        <v>0</v>
      </c>
      <c r="L119" s="286">
        <f t="shared" ref="L119" si="171">ROUNDDOWN(G119*I119,2)</f>
        <v>0</v>
      </c>
      <c r="M119" s="262">
        <f t="shared" ref="M119" si="172">ROUNDDOWN(G119*J119,2)</f>
        <v>0</v>
      </c>
      <c r="N119" s="269">
        <f t="shared" ref="N119" si="173">ROUNDDOWN(G119*K119,2)</f>
        <v>0</v>
      </c>
      <c r="O119" s="175">
        <f t="shared" ref="O119" si="174">I119/E119</f>
        <v>0</v>
      </c>
      <c r="P119" s="176">
        <f t="shared" ref="P119" si="175">J119/E119</f>
        <v>0</v>
      </c>
      <c r="Q119" s="190">
        <f t="shared" ref="Q119" si="176">O119+P119</f>
        <v>0</v>
      </c>
    </row>
    <row r="120" spans="1:17">
      <c r="A120" s="165"/>
      <c r="B120" s="203" t="s">
        <v>1417</v>
      </c>
      <c r="C120" s="204"/>
      <c r="D120" s="199" t="s">
        <v>1418</v>
      </c>
      <c r="E120" s="205"/>
      <c r="F120" s="213"/>
      <c r="G120" s="205"/>
      <c r="H120" s="278">
        <f>SUM(H121:H123)</f>
        <v>13499.98</v>
      </c>
      <c r="I120" s="301"/>
      <c r="J120" s="257"/>
      <c r="K120" s="278"/>
      <c r="L120" s="287">
        <f>SUM(L121:L123)</f>
        <v>0</v>
      </c>
      <c r="M120" s="200">
        <f t="shared" ref="M120:N120" si="177">SUM(M121:M123)</f>
        <v>0</v>
      </c>
      <c r="N120" s="270">
        <f t="shared" si="177"/>
        <v>0</v>
      </c>
      <c r="O120" s="207">
        <f>L120/H120</f>
        <v>0</v>
      </c>
      <c r="P120" s="208">
        <f>M120/H120</f>
        <v>0</v>
      </c>
      <c r="Q120" s="209">
        <f>O120+P120</f>
        <v>0</v>
      </c>
    </row>
    <row r="121" spans="1:17" ht="45">
      <c r="A121" s="165"/>
      <c r="B121" s="183" t="s">
        <v>1419</v>
      </c>
      <c r="C121" s="183" t="s">
        <v>1422</v>
      </c>
      <c r="D121" s="184" t="s">
        <v>1425</v>
      </c>
      <c r="E121" s="243">
        <v>1</v>
      </c>
      <c r="F121" s="210" t="s">
        <v>1144</v>
      </c>
      <c r="G121" s="243">
        <v>4269.1000000000004</v>
      </c>
      <c r="H121" s="293">
        <f>ROUNDDOWN(E121*G121,2)</f>
        <v>4269.1000000000004</v>
      </c>
      <c r="I121" s="300">
        <v>0</v>
      </c>
      <c r="J121" s="297">
        <v>0</v>
      </c>
      <c r="K121" s="277">
        <f>I121+J121</f>
        <v>0</v>
      </c>
      <c r="L121" s="286">
        <f>ROUNDDOWN(G121*I121,2)</f>
        <v>0</v>
      </c>
      <c r="M121" s="262">
        <f>ROUNDDOWN(G121*J121,2)</f>
        <v>0</v>
      </c>
      <c r="N121" s="269">
        <f>ROUNDDOWN(G121*K121,2)</f>
        <v>0</v>
      </c>
      <c r="O121" s="175">
        <f>I121/E121</f>
        <v>0</v>
      </c>
      <c r="P121" s="176">
        <f>J121/E121</f>
        <v>0</v>
      </c>
      <c r="Q121" s="190">
        <f t="shared" ref="Q121:Q122" si="178">O121+P121</f>
        <v>0</v>
      </c>
    </row>
    <row r="122" spans="1:17" ht="33.75">
      <c r="A122" s="165"/>
      <c r="B122" s="183" t="s">
        <v>1420</v>
      </c>
      <c r="C122" s="183" t="s">
        <v>1423</v>
      </c>
      <c r="D122" s="184" t="s">
        <v>1426</v>
      </c>
      <c r="E122" s="243">
        <v>1</v>
      </c>
      <c r="F122" s="210" t="s">
        <v>1428</v>
      </c>
      <c r="G122" s="243">
        <v>6639.16</v>
      </c>
      <c r="H122" s="293">
        <f>ROUNDDOWN(E122*G122,2)</f>
        <v>6639.16</v>
      </c>
      <c r="I122" s="300">
        <v>0</v>
      </c>
      <c r="J122" s="297">
        <v>0</v>
      </c>
      <c r="K122" s="277">
        <f>I122+J122</f>
        <v>0</v>
      </c>
      <c r="L122" s="286">
        <f>ROUNDDOWN(G122*I122,2)</f>
        <v>0</v>
      </c>
      <c r="M122" s="262">
        <f>ROUNDDOWN(G122*J122,2)</f>
        <v>0</v>
      </c>
      <c r="N122" s="269">
        <f>ROUNDDOWN(G122*K122,2)</f>
        <v>0</v>
      </c>
      <c r="O122" s="175">
        <f>I122/E122</f>
        <v>0</v>
      </c>
      <c r="P122" s="176">
        <f>J122/E122</f>
        <v>0</v>
      </c>
      <c r="Q122" s="190">
        <f t="shared" si="178"/>
        <v>0</v>
      </c>
    </row>
    <row r="123" spans="1:17" ht="45">
      <c r="A123" s="165"/>
      <c r="B123" s="183" t="s">
        <v>1421</v>
      </c>
      <c r="C123" s="183" t="s">
        <v>1424</v>
      </c>
      <c r="D123" s="184" t="s">
        <v>1427</v>
      </c>
      <c r="E123" s="243">
        <v>1</v>
      </c>
      <c r="F123" s="210" t="s">
        <v>1144</v>
      </c>
      <c r="G123" s="243">
        <v>2591.7199999999998</v>
      </c>
      <c r="H123" s="293">
        <f>ROUNDDOWN(E123*G123,2)</f>
        <v>2591.7199999999998</v>
      </c>
      <c r="I123" s="300">
        <v>0</v>
      </c>
      <c r="J123" s="297">
        <v>0</v>
      </c>
      <c r="K123" s="277">
        <f>I123+J123</f>
        <v>0</v>
      </c>
      <c r="L123" s="286">
        <f>ROUNDDOWN(G123*I123,2)</f>
        <v>0</v>
      </c>
      <c r="M123" s="262">
        <f>ROUNDDOWN(G123*J123,2)</f>
        <v>0</v>
      </c>
      <c r="N123" s="269">
        <f>ROUNDDOWN(G123*K123,2)</f>
        <v>0</v>
      </c>
      <c r="O123" s="175">
        <f>I123/E123</f>
        <v>0</v>
      </c>
      <c r="P123" s="176">
        <f>J123/E123</f>
        <v>0</v>
      </c>
      <c r="Q123" s="190">
        <f t="shared" ref="Q123" si="179">O123+P123</f>
        <v>0</v>
      </c>
    </row>
    <row r="124" spans="1:17">
      <c r="A124" s="165"/>
      <c r="B124" s="203" t="s">
        <v>1429</v>
      </c>
      <c r="C124" s="204"/>
      <c r="D124" s="199" t="s">
        <v>1430</v>
      </c>
      <c r="E124" s="205"/>
      <c r="F124" s="213"/>
      <c r="G124" s="205"/>
      <c r="H124" s="278">
        <f>SUM(H125:H129)</f>
        <v>2134.6</v>
      </c>
      <c r="I124" s="301"/>
      <c r="J124" s="257"/>
      <c r="K124" s="278"/>
      <c r="L124" s="287">
        <f>SUM(L125:L129)</f>
        <v>0</v>
      </c>
      <c r="M124" s="200">
        <f>SUM(M125:M129)</f>
        <v>0</v>
      </c>
      <c r="N124" s="270">
        <f>SUM(N125:N129)</f>
        <v>0</v>
      </c>
      <c r="O124" s="207">
        <f>L124/H124</f>
        <v>0</v>
      </c>
      <c r="P124" s="208">
        <f>M124/H124</f>
        <v>0</v>
      </c>
      <c r="Q124" s="209">
        <f>O124+P124</f>
        <v>0</v>
      </c>
    </row>
    <row r="125" spans="1:17" ht="33.75">
      <c r="A125" s="165"/>
      <c r="B125" s="183" t="s">
        <v>1431</v>
      </c>
      <c r="C125" s="183" t="s">
        <v>1436</v>
      </c>
      <c r="D125" s="184" t="s">
        <v>1439</v>
      </c>
      <c r="E125" s="243">
        <v>6</v>
      </c>
      <c r="F125" s="210" t="s">
        <v>1144</v>
      </c>
      <c r="G125" s="243">
        <v>39.229999999999997</v>
      </c>
      <c r="H125" s="293">
        <f>ROUNDDOWN(E125*G125,2)</f>
        <v>235.38</v>
      </c>
      <c r="I125" s="300">
        <v>0</v>
      </c>
      <c r="J125" s="298">
        <v>0</v>
      </c>
      <c r="K125" s="277">
        <f>I125+J125</f>
        <v>0</v>
      </c>
      <c r="L125" s="286">
        <f>ROUNDDOWN(G125*I125,2)</f>
        <v>0</v>
      </c>
      <c r="M125" s="262">
        <f>ROUNDDOWN(G125*J125,2)</f>
        <v>0</v>
      </c>
      <c r="N125" s="269">
        <f>ROUNDDOWN(G125*K125,2)</f>
        <v>0</v>
      </c>
      <c r="O125" s="175">
        <f>I125/E125</f>
        <v>0</v>
      </c>
      <c r="P125" s="176">
        <f>J125/E125</f>
        <v>0</v>
      </c>
      <c r="Q125" s="190">
        <f t="shared" ref="Q125:Q126" si="180">O125+P125</f>
        <v>0</v>
      </c>
    </row>
    <row r="126" spans="1:17" ht="33.75">
      <c r="A126" s="165"/>
      <c r="B126" s="183" t="s">
        <v>1432</v>
      </c>
      <c r="C126" s="183" t="s">
        <v>1437</v>
      </c>
      <c r="D126" s="184" t="s">
        <v>1440</v>
      </c>
      <c r="E126" s="243">
        <v>6</v>
      </c>
      <c r="F126" s="210" t="s">
        <v>1144</v>
      </c>
      <c r="G126" s="243">
        <v>40.31</v>
      </c>
      <c r="H126" s="293">
        <f>ROUNDDOWN(E126*G126,2)</f>
        <v>241.86</v>
      </c>
      <c r="I126" s="300">
        <v>0</v>
      </c>
      <c r="J126" s="297">
        <v>0</v>
      </c>
      <c r="K126" s="277">
        <f>I126+J126</f>
        <v>0</v>
      </c>
      <c r="L126" s="286">
        <f>ROUNDDOWN(G126*I126,2)</f>
        <v>0</v>
      </c>
      <c r="M126" s="262">
        <f>ROUNDDOWN(G126*J126,2)</f>
        <v>0</v>
      </c>
      <c r="N126" s="269">
        <f>ROUNDDOWN(G126*K126,2)</f>
        <v>0</v>
      </c>
      <c r="O126" s="175">
        <f>I126/E126</f>
        <v>0</v>
      </c>
      <c r="P126" s="176">
        <f>J126/E126</f>
        <v>0</v>
      </c>
      <c r="Q126" s="190">
        <f t="shared" si="180"/>
        <v>0</v>
      </c>
    </row>
    <row r="127" spans="1:17" ht="33.75">
      <c r="A127" s="165"/>
      <c r="B127" s="183" t="s">
        <v>1433</v>
      </c>
      <c r="C127" s="183" t="s">
        <v>1438</v>
      </c>
      <c r="D127" s="184" t="s">
        <v>1441</v>
      </c>
      <c r="E127" s="243">
        <v>32.380000000000003</v>
      </c>
      <c r="F127" s="210" t="s">
        <v>1143</v>
      </c>
      <c r="G127" s="243">
        <v>34.35</v>
      </c>
      <c r="H127" s="293">
        <f t="shared" ref="H127:H129" si="181">ROUNDDOWN(E127*G127,2)</f>
        <v>1112.25</v>
      </c>
      <c r="I127" s="300">
        <v>0</v>
      </c>
      <c r="J127" s="297">
        <v>0</v>
      </c>
      <c r="K127" s="277">
        <f t="shared" ref="K127:K129" si="182">I127+J127</f>
        <v>0</v>
      </c>
      <c r="L127" s="286">
        <f t="shared" ref="L127:L129" si="183">ROUNDDOWN(G127*I127,2)</f>
        <v>0</v>
      </c>
      <c r="M127" s="262">
        <f t="shared" ref="M127:M129" si="184">ROUNDDOWN(G127*J127,2)</f>
        <v>0</v>
      </c>
      <c r="N127" s="269">
        <f t="shared" ref="N127:N129" si="185">ROUNDDOWN(G127*K127,2)</f>
        <v>0</v>
      </c>
      <c r="O127" s="175">
        <f t="shared" ref="O127:O129" si="186">I127/E127</f>
        <v>0</v>
      </c>
      <c r="P127" s="176">
        <f t="shared" ref="P127:P129" si="187">J127/E127</f>
        <v>0</v>
      </c>
      <c r="Q127" s="190">
        <f t="shared" ref="Q127:Q129" si="188">O127+P127</f>
        <v>0</v>
      </c>
    </row>
    <row r="128" spans="1:17" ht="33.75">
      <c r="A128" s="165"/>
      <c r="B128" s="183" t="s">
        <v>1434</v>
      </c>
      <c r="C128" s="183" t="s">
        <v>1438</v>
      </c>
      <c r="D128" s="184" t="s">
        <v>1441</v>
      </c>
      <c r="E128" s="243">
        <v>1</v>
      </c>
      <c r="F128" s="210" t="s">
        <v>1143</v>
      </c>
      <c r="G128" s="243">
        <v>34.35</v>
      </c>
      <c r="H128" s="293">
        <f t="shared" si="181"/>
        <v>34.35</v>
      </c>
      <c r="I128" s="300">
        <v>0</v>
      </c>
      <c r="J128" s="297">
        <v>0</v>
      </c>
      <c r="K128" s="277">
        <f t="shared" si="182"/>
        <v>0</v>
      </c>
      <c r="L128" s="286">
        <f t="shared" si="183"/>
        <v>0</v>
      </c>
      <c r="M128" s="262">
        <f t="shared" si="184"/>
        <v>0</v>
      </c>
      <c r="N128" s="269">
        <f t="shared" si="185"/>
        <v>0</v>
      </c>
      <c r="O128" s="175">
        <f t="shared" si="186"/>
        <v>0</v>
      </c>
      <c r="P128" s="176">
        <f t="shared" si="187"/>
        <v>0</v>
      </c>
      <c r="Q128" s="190">
        <f t="shared" si="188"/>
        <v>0</v>
      </c>
    </row>
    <row r="129" spans="1:17" ht="22.5">
      <c r="A129" s="165"/>
      <c r="B129" s="183" t="s">
        <v>1435</v>
      </c>
      <c r="C129" s="183">
        <v>17</v>
      </c>
      <c r="D129" s="184" t="s">
        <v>1442</v>
      </c>
      <c r="E129" s="243">
        <v>1</v>
      </c>
      <c r="F129" s="210" t="s">
        <v>1428</v>
      </c>
      <c r="G129" s="243">
        <v>510.76</v>
      </c>
      <c r="H129" s="293">
        <f t="shared" si="181"/>
        <v>510.76</v>
      </c>
      <c r="I129" s="300">
        <v>0</v>
      </c>
      <c r="J129" s="297">
        <v>0</v>
      </c>
      <c r="K129" s="277">
        <f t="shared" si="182"/>
        <v>0</v>
      </c>
      <c r="L129" s="286">
        <f t="shared" si="183"/>
        <v>0</v>
      </c>
      <c r="M129" s="262">
        <f t="shared" si="184"/>
        <v>0</v>
      </c>
      <c r="N129" s="269">
        <f t="shared" si="185"/>
        <v>0</v>
      </c>
      <c r="O129" s="175">
        <f t="shared" si="186"/>
        <v>0</v>
      </c>
      <c r="P129" s="176">
        <f t="shared" si="187"/>
        <v>0</v>
      </c>
      <c r="Q129" s="190">
        <f t="shared" si="188"/>
        <v>0</v>
      </c>
    </row>
    <row r="130" spans="1:17">
      <c r="A130" s="165"/>
      <c r="B130" s="203" t="s">
        <v>1443</v>
      </c>
      <c r="C130" s="204"/>
      <c r="D130" s="199" t="s">
        <v>1444</v>
      </c>
      <c r="E130" s="205"/>
      <c r="F130" s="213"/>
      <c r="G130" s="205"/>
      <c r="H130" s="278">
        <f>SUM(H131:H134)</f>
        <v>1804.2600000000002</v>
      </c>
      <c r="I130" s="301"/>
      <c r="J130" s="257"/>
      <c r="K130" s="278"/>
      <c r="L130" s="287">
        <f>SUM(L131:L134)</f>
        <v>0</v>
      </c>
      <c r="M130" s="200">
        <f>SUM(M131:M134)</f>
        <v>0</v>
      </c>
      <c r="N130" s="270">
        <f>SUM(N131:N134)</f>
        <v>0</v>
      </c>
      <c r="O130" s="207">
        <f>L130/H130</f>
        <v>0</v>
      </c>
      <c r="P130" s="208">
        <f>M130/H130</f>
        <v>0</v>
      </c>
      <c r="Q130" s="209">
        <f>O130+P130</f>
        <v>0</v>
      </c>
    </row>
    <row r="131" spans="1:17" ht="22.5">
      <c r="A131" s="165"/>
      <c r="B131" s="183" t="s">
        <v>1445</v>
      </c>
      <c r="C131" s="183" t="s">
        <v>1449</v>
      </c>
      <c r="D131" s="184" t="s">
        <v>1453</v>
      </c>
      <c r="E131" s="243">
        <v>2</v>
      </c>
      <c r="F131" s="210" t="s">
        <v>1428</v>
      </c>
      <c r="G131" s="243">
        <v>317.91000000000003</v>
      </c>
      <c r="H131" s="293">
        <f>ROUNDDOWN(E131*G131,2)</f>
        <v>635.82000000000005</v>
      </c>
      <c r="I131" s="300">
        <v>0</v>
      </c>
      <c r="J131" s="297">
        <v>0</v>
      </c>
      <c r="K131" s="277">
        <f>I131+J131</f>
        <v>0</v>
      </c>
      <c r="L131" s="286">
        <f>ROUNDDOWN(G131*I131,2)</f>
        <v>0</v>
      </c>
      <c r="M131" s="262">
        <f>ROUNDDOWN(G131*J131,2)</f>
        <v>0</v>
      </c>
      <c r="N131" s="269">
        <f>ROUNDDOWN(G131*K131,2)</f>
        <v>0</v>
      </c>
      <c r="O131" s="175">
        <f>I131/E131</f>
        <v>0</v>
      </c>
      <c r="P131" s="176">
        <f>J131/E131</f>
        <v>0</v>
      </c>
      <c r="Q131" s="190">
        <f t="shared" ref="Q131:Q134" si="189">O131+P131</f>
        <v>0</v>
      </c>
    </row>
    <row r="132" spans="1:17" ht="33.75">
      <c r="A132" s="165"/>
      <c r="B132" s="183" t="s">
        <v>1446</v>
      </c>
      <c r="C132" s="183" t="s">
        <v>1450</v>
      </c>
      <c r="D132" s="184" t="s">
        <v>1454</v>
      </c>
      <c r="E132" s="243">
        <v>2</v>
      </c>
      <c r="F132" s="210" t="s">
        <v>1428</v>
      </c>
      <c r="G132" s="243">
        <v>327.75</v>
      </c>
      <c r="H132" s="293">
        <f>ROUNDDOWN(E132*G132,2)</f>
        <v>655.5</v>
      </c>
      <c r="I132" s="300">
        <v>0</v>
      </c>
      <c r="J132" s="297">
        <v>0</v>
      </c>
      <c r="K132" s="277">
        <f>I132+J132</f>
        <v>0</v>
      </c>
      <c r="L132" s="286">
        <f>ROUNDDOWN(G132*I132,2)</f>
        <v>0</v>
      </c>
      <c r="M132" s="262">
        <f>ROUNDDOWN(G132*J132,2)</f>
        <v>0</v>
      </c>
      <c r="N132" s="269">
        <f>ROUNDDOWN(G132*K132,2)</f>
        <v>0</v>
      </c>
      <c r="O132" s="175">
        <f>I132/E132</f>
        <v>0</v>
      </c>
      <c r="P132" s="176">
        <f>J132/E132</f>
        <v>0</v>
      </c>
      <c r="Q132" s="190">
        <f t="shared" si="189"/>
        <v>0</v>
      </c>
    </row>
    <row r="133" spans="1:17" ht="45">
      <c r="A133" s="165"/>
      <c r="B133" s="183" t="s">
        <v>1447</v>
      </c>
      <c r="C133" s="183" t="s">
        <v>1451</v>
      </c>
      <c r="D133" s="184" t="s">
        <v>1455</v>
      </c>
      <c r="E133" s="243">
        <v>13</v>
      </c>
      <c r="F133" s="210" t="s">
        <v>1428</v>
      </c>
      <c r="G133" s="243">
        <v>36.299999999999997</v>
      </c>
      <c r="H133" s="293">
        <f t="shared" ref="H133:H134" si="190">ROUNDDOWN(E133*G133,2)</f>
        <v>471.9</v>
      </c>
      <c r="I133" s="300">
        <v>0</v>
      </c>
      <c r="J133" s="297">
        <v>0</v>
      </c>
      <c r="K133" s="277">
        <f t="shared" ref="K133:K134" si="191">I133+J133</f>
        <v>0</v>
      </c>
      <c r="L133" s="286">
        <f t="shared" ref="L133:L134" si="192">ROUNDDOWN(G133*I133,2)</f>
        <v>0</v>
      </c>
      <c r="M133" s="262">
        <f t="shared" ref="M133:M134" si="193">ROUNDDOWN(G133*J133,2)</f>
        <v>0</v>
      </c>
      <c r="N133" s="269">
        <f t="shared" ref="N133:N134" si="194">ROUNDDOWN(G133*K133,2)</f>
        <v>0</v>
      </c>
      <c r="O133" s="175">
        <f t="shared" ref="O133:O134" si="195">I133/E133</f>
        <v>0</v>
      </c>
      <c r="P133" s="176">
        <f t="shared" ref="P133:P134" si="196">J133/E133</f>
        <v>0</v>
      </c>
      <c r="Q133" s="190">
        <f t="shared" si="189"/>
        <v>0</v>
      </c>
    </row>
    <row r="134" spans="1:17" ht="22.5">
      <c r="A134" s="165"/>
      <c r="B134" s="183" t="s">
        <v>1448</v>
      </c>
      <c r="C134" s="183" t="s">
        <v>1452</v>
      </c>
      <c r="D134" s="184" t="s">
        <v>1456</v>
      </c>
      <c r="E134" s="243">
        <v>2</v>
      </c>
      <c r="F134" s="210" t="s">
        <v>1144</v>
      </c>
      <c r="G134" s="243">
        <v>20.52</v>
      </c>
      <c r="H134" s="293">
        <f t="shared" si="190"/>
        <v>41.04</v>
      </c>
      <c r="I134" s="300">
        <v>0</v>
      </c>
      <c r="J134" s="297">
        <v>0</v>
      </c>
      <c r="K134" s="277">
        <f t="shared" si="191"/>
        <v>0</v>
      </c>
      <c r="L134" s="286">
        <f t="shared" si="192"/>
        <v>0</v>
      </c>
      <c r="M134" s="262">
        <f t="shared" si="193"/>
        <v>0</v>
      </c>
      <c r="N134" s="269">
        <f t="shared" si="194"/>
        <v>0</v>
      </c>
      <c r="O134" s="175">
        <f t="shared" si="195"/>
        <v>0</v>
      </c>
      <c r="P134" s="176">
        <f t="shared" si="196"/>
        <v>0</v>
      </c>
      <c r="Q134" s="190">
        <f t="shared" si="189"/>
        <v>0</v>
      </c>
    </row>
    <row r="135" spans="1:17">
      <c r="A135" s="165"/>
      <c r="B135" s="203" t="s">
        <v>1457</v>
      </c>
      <c r="C135" s="204"/>
      <c r="D135" s="199" t="s">
        <v>1458</v>
      </c>
      <c r="E135" s="205"/>
      <c r="F135" s="213"/>
      <c r="G135" s="205"/>
      <c r="H135" s="278">
        <f>SUM(H136:H148)</f>
        <v>17148.739999999998</v>
      </c>
      <c r="I135" s="301"/>
      <c r="J135" s="257"/>
      <c r="K135" s="278"/>
      <c r="L135" s="287">
        <f>SUM(L136:L148)</f>
        <v>0</v>
      </c>
      <c r="M135" s="200">
        <f t="shared" ref="M135:N135" si="197">SUM(M136:M148)</f>
        <v>0</v>
      </c>
      <c r="N135" s="270">
        <f t="shared" si="197"/>
        <v>0</v>
      </c>
      <c r="O135" s="207">
        <f>L135/H135</f>
        <v>0</v>
      </c>
      <c r="P135" s="208">
        <f>M135/H135</f>
        <v>0</v>
      </c>
      <c r="Q135" s="209">
        <f>O135+P135</f>
        <v>0</v>
      </c>
    </row>
    <row r="136" spans="1:17" ht="22.5">
      <c r="A136" s="165"/>
      <c r="B136" s="183" t="s">
        <v>1459</v>
      </c>
      <c r="C136" s="183" t="s">
        <v>1192</v>
      </c>
      <c r="D136" s="184" t="s">
        <v>1194</v>
      </c>
      <c r="E136" s="243">
        <v>4.32</v>
      </c>
      <c r="F136" s="210" t="s">
        <v>1196</v>
      </c>
      <c r="G136" s="243">
        <v>46.23</v>
      </c>
      <c r="H136" s="293">
        <f>ROUNDDOWN(E136*G136,2)</f>
        <v>199.71</v>
      </c>
      <c r="I136" s="300">
        <v>0</v>
      </c>
      <c r="J136" s="297">
        <v>0</v>
      </c>
      <c r="K136" s="277">
        <f>I136+J136</f>
        <v>0</v>
      </c>
      <c r="L136" s="286">
        <f>ROUNDDOWN(G136*I136,2)</f>
        <v>0</v>
      </c>
      <c r="M136" s="262">
        <f>ROUNDDOWN(G136*J136,2)</f>
        <v>0</v>
      </c>
      <c r="N136" s="269">
        <f>ROUNDDOWN(G136*K136,2)</f>
        <v>0</v>
      </c>
      <c r="O136" s="175">
        <f>I136/E136</f>
        <v>0</v>
      </c>
      <c r="P136" s="176">
        <f>J136/E136</f>
        <v>0</v>
      </c>
      <c r="Q136" s="190">
        <f t="shared" ref="Q136:Q137" si="198">O136+P136</f>
        <v>0</v>
      </c>
    </row>
    <row r="137" spans="1:17" ht="22.5">
      <c r="A137" s="165"/>
      <c r="B137" s="183" t="s">
        <v>1460</v>
      </c>
      <c r="C137" s="183" t="s">
        <v>1193</v>
      </c>
      <c r="D137" s="184" t="s">
        <v>1195</v>
      </c>
      <c r="E137" s="243">
        <v>2.04</v>
      </c>
      <c r="F137" s="210" t="s">
        <v>1196</v>
      </c>
      <c r="G137" s="243">
        <v>27.35</v>
      </c>
      <c r="H137" s="293">
        <f>ROUNDDOWN(E137*G137,2)</f>
        <v>55.79</v>
      </c>
      <c r="I137" s="300">
        <v>0</v>
      </c>
      <c r="J137" s="297">
        <v>0</v>
      </c>
      <c r="K137" s="277">
        <f>I137+J137</f>
        <v>0</v>
      </c>
      <c r="L137" s="286">
        <f>ROUNDDOWN(G137*I137,2)</f>
        <v>0</v>
      </c>
      <c r="M137" s="262">
        <f>ROUNDDOWN(G137*J137,2)</f>
        <v>0</v>
      </c>
      <c r="N137" s="269">
        <f>ROUNDDOWN(G137*K137,2)</f>
        <v>0</v>
      </c>
      <c r="O137" s="175">
        <f>I137/E137</f>
        <v>0</v>
      </c>
      <c r="P137" s="176">
        <f>J137/E137</f>
        <v>0</v>
      </c>
      <c r="Q137" s="190">
        <f t="shared" si="198"/>
        <v>0</v>
      </c>
    </row>
    <row r="138" spans="1:17" ht="33.75">
      <c r="A138" s="165"/>
      <c r="B138" s="183" t="s">
        <v>1461</v>
      </c>
      <c r="C138" s="183" t="s">
        <v>1275</v>
      </c>
      <c r="D138" s="184" t="s">
        <v>1279</v>
      </c>
      <c r="E138" s="243">
        <v>60.12</v>
      </c>
      <c r="F138" s="210" t="s">
        <v>1189</v>
      </c>
      <c r="G138" s="243">
        <v>64.72</v>
      </c>
      <c r="H138" s="293">
        <f t="shared" ref="H138:H148" si="199">ROUNDDOWN(E138*G138,2)</f>
        <v>3890.96</v>
      </c>
      <c r="I138" s="300">
        <v>0</v>
      </c>
      <c r="J138" s="297">
        <v>0</v>
      </c>
      <c r="K138" s="277">
        <f t="shared" ref="K138:K148" si="200">I138+J138</f>
        <v>0</v>
      </c>
      <c r="L138" s="286">
        <f t="shared" ref="L138:L148" si="201">ROUNDDOWN(G138*I138,2)</f>
        <v>0</v>
      </c>
      <c r="M138" s="262">
        <f t="shared" ref="M138:M148" si="202">ROUNDDOWN(G138*J138,2)</f>
        <v>0</v>
      </c>
      <c r="N138" s="269">
        <f t="shared" ref="N138:N148" si="203">ROUNDDOWN(G138*K138,2)</f>
        <v>0</v>
      </c>
      <c r="O138" s="175">
        <f t="shared" ref="O138:O148" si="204">I138/E138</f>
        <v>0</v>
      </c>
      <c r="P138" s="176">
        <f t="shared" ref="P138:P148" si="205">J138/E138</f>
        <v>0</v>
      </c>
      <c r="Q138" s="190">
        <f t="shared" ref="Q138:Q148" si="206">O138+P138</f>
        <v>0</v>
      </c>
    </row>
    <row r="139" spans="1:17" ht="33.75">
      <c r="A139" s="165"/>
      <c r="B139" s="183" t="s">
        <v>1462</v>
      </c>
      <c r="C139" s="183" t="s">
        <v>1264</v>
      </c>
      <c r="D139" s="184" t="s">
        <v>1266</v>
      </c>
      <c r="E139" s="243">
        <v>57.6</v>
      </c>
      <c r="F139" s="210" t="s">
        <v>1189</v>
      </c>
      <c r="G139" s="243">
        <v>38.46</v>
      </c>
      <c r="H139" s="293">
        <f t="shared" si="199"/>
        <v>2215.29</v>
      </c>
      <c r="I139" s="300">
        <v>0</v>
      </c>
      <c r="J139" s="297">
        <v>0</v>
      </c>
      <c r="K139" s="277">
        <f t="shared" si="200"/>
        <v>0</v>
      </c>
      <c r="L139" s="286">
        <f t="shared" si="201"/>
        <v>0</v>
      </c>
      <c r="M139" s="262">
        <f t="shared" si="202"/>
        <v>0</v>
      </c>
      <c r="N139" s="269">
        <f t="shared" si="203"/>
        <v>0</v>
      </c>
      <c r="O139" s="175">
        <f t="shared" si="204"/>
        <v>0</v>
      </c>
      <c r="P139" s="176">
        <f t="shared" si="205"/>
        <v>0</v>
      </c>
      <c r="Q139" s="190">
        <f t="shared" si="206"/>
        <v>0</v>
      </c>
    </row>
    <row r="140" spans="1:17" ht="22.5">
      <c r="A140" s="165"/>
      <c r="B140" s="183" t="s">
        <v>1463</v>
      </c>
      <c r="C140" s="183" t="s">
        <v>1210</v>
      </c>
      <c r="D140" s="184" t="s">
        <v>1223</v>
      </c>
      <c r="E140" s="243">
        <v>124</v>
      </c>
      <c r="F140" s="210" t="s">
        <v>1148</v>
      </c>
      <c r="G140" s="243">
        <v>21.29</v>
      </c>
      <c r="H140" s="293">
        <f t="shared" si="199"/>
        <v>2639.96</v>
      </c>
      <c r="I140" s="300">
        <v>0</v>
      </c>
      <c r="J140" s="297">
        <v>0</v>
      </c>
      <c r="K140" s="277">
        <f t="shared" si="200"/>
        <v>0</v>
      </c>
      <c r="L140" s="286">
        <f t="shared" si="201"/>
        <v>0</v>
      </c>
      <c r="M140" s="262">
        <f t="shared" si="202"/>
        <v>0</v>
      </c>
      <c r="N140" s="269">
        <f t="shared" si="203"/>
        <v>0</v>
      </c>
      <c r="O140" s="175">
        <f t="shared" si="204"/>
        <v>0</v>
      </c>
      <c r="P140" s="176">
        <f t="shared" si="205"/>
        <v>0</v>
      </c>
      <c r="Q140" s="190">
        <f t="shared" si="206"/>
        <v>0</v>
      </c>
    </row>
    <row r="141" spans="1:17" ht="22.5">
      <c r="A141" s="165"/>
      <c r="B141" s="183" t="s">
        <v>1464</v>
      </c>
      <c r="C141" s="183" t="s">
        <v>1208</v>
      </c>
      <c r="D141" s="184" t="s">
        <v>1221</v>
      </c>
      <c r="E141" s="243">
        <v>308</v>
      </c>
      <c r="F141" s="210" t="s">
        <v>1148</v>
      </c>
      <c r="G141" s="243">
        <v>15.23</v>
      </c>
      <c r="H141" s="293">
        <f t="shared" si="199"/>
        <v>4690.84</v>
      </c>
      <c r="I141" s="300">
        <v>0</v>
      </c>
      <c r="J141" s="297">
        <v>0</v>
      </c>
      <c r="K141" s="277">
        <f t="shared" si="200"/>
        <v>0</v>
      </c>
      <c r="L141" s="286">
        <f t="shared" si="201"/>
        <v>0</v>
      </c>
      <c r="M141" s="262">
        <f t="shared" si="202"/>
        <v>0</v>
      </c>
      <c r="N141" s="269">
        <f t="shared" si="203"/>
        <v>0</v>
      </c>
      <c r="O141" s="175">
        <f t="shared" si="204"/>
        <v>0</v>
      </c>
      <c r="P141" s="176">
        <f t="shared" si="205"/>
        <v>0</v>
      </c>
      <c r="Q141" s="190">
        <f t="shared" si="206"/>
        <v>0</v>
      </c>
    </row>
    <row r="142" spans="1:17" ht="33.75">
      <c r="A142" s="165"/>
      <c r="B142" s="183" t="s">
        <v>1465</v>
      </c>
      <c r="C142" s="183" t="s">
        <v>1472</v>
      </c>
      <c r="D142" s="184" t="s">
        <v>1473</v>
      </c>
      <c r="E142" s="243">
        <v>2.2799999999999998</v>
      </c>
      <c r="F142" s="210" t="s">
        <v>1196</v>
      </c>
      <c r="G142" s="243">
        <v>507.17</v>
      </c>
      <c r="H142" s="293">
        <f t="shared" si="199"/>
        <v>1156.3399999999999</v>
      </c>
      <c r="I142" s="300">
        <v>0</v>
      </c>
      <c r="J142" s="297">
        <v>0</v>
      </c>
      <c r="K142" s="277">
        <f t="shared" si="200"/>
        <v>0</v>
      </c>
      <c r="L142" s="286">
        <f t="shared" si="201"/>
        <v>0</v>
      </c>
      <c r="M142" s="262">
        <f t="shared" si="202"/>
        <v>0</v>
      </c>
      <c r="N142" s="269">
        <f t="shared" si="203"/>
        <v>0</v>
      </c>
      <c r="O142" s="175">
        <f t="shared" si="204"/>
        <v>0</v>
      </c>
      <c r="P142" s="176">
        <f t="shared" si="205"/>
        <v>0</v>
      </c>
      <c r="Q142" s="190">
        <f t="shared" si="206"/>
        <v>0</v>
      </c>
    </row>
    <row r="143" spans="1:17" ht="22.5">
      <c r="A143" s="165"/>
      <c r="B143" s="183" t="s">
        <v>1466</v>
      </c>
      <c r="C143" s="183" t="s">
        <v>1212</v>
      </c>
      <c r="D143" s="184" t="s">
        <v>1149</v>
      </c>
      <c r="E143" s="243">
        <v>2.2799999999999998</v>
      </c>
      <c r="F143" s="210" t="s">
        <v>1196</v>
      </c>
      <c r="G143" s="243">
        <v>312.31</v>
      </c>
      <c r="H143" s="293">
        <f t="shared" si="199"/>
        <v>712.06</v>
      </c>
      <c r="I143" s="300">
        <v>0</v>
      </c>
      <c r="J143" s="297">
        <v>0</v>
      </c>
      <c r="K143" s="277">
        <f t="shared" si="200"/>
        <v>0</v>
      </c>
      <c r="L143" s="286">
        <f t="shared" si="201"/>
        <v>0</v>
      </c>
      <c r="M143" s="262">
        <f t="shared" si="202"/>
        <v>0</v>
      </c>
      <c r="N143" s="269">
        <f t="shared" si="203"/>
        <v>0</v>
      </c>
      <c r="O143" s="175">
        <f t="shared" si="204"/>
        <v>0</v>
      </c>
      <c r="P143" s="176">
        <f t="shared" si="205"/>
        <v>0</v>
      </c>
      <c r="Q143" s="190">
        <f t="shared" si="206"/>
        <v>0</v>
      </c>
    </row>
    <row r="144" spans="1:17" ht="33.75">
      <c r="A144" s="165"/>
      <c r="B144" s="183" t="s">
        <v>1467</v>
      </c>
      <c r="C144" s="183" t="s">
        <v>1314</v>
      </c>
      <c r="D144" s="184" t="s">
        <v>1316</v>
      </c>
      <c r="E144" s="243">
        <v>21.6</v>
      </c>
      <c r="F144" s="210" t="s">
        <v>1189</v>
      </c>
      <c r="G144" s="243">
        <v>4.71</v>
      </c>
      <c r="H144" s="293">
        <f t="shared" si="199"/>
        <v>101.73</v>
      </c>
      <c r="I144" s="300">
        <v>0</v>
      </c>
      <c r="J144" s="297">
        <v>0</v>
      </c>
      <c r="K144" s="277">
        <f t="shared" si="200"/>
        <v>0</v>
      </c>
      <c r="L144" s="286">
        <f t="shared" si="201"/>
        <v>0</v>
      </c>
      <c r="M144" s="262">
        <f t="shared" si="202"/>
        <v>0</v>
      </c>
      <c r="N144" s="269">
        <f t="shared" si="203"/>
        <v>0</v>
      </c>
      <c r="O144" s="175">
        <f t="shared" si="204"/>
        <v>0</v>
      </c>
      <c r="P144" s="176">
        <f t="shared" si="205"/>
        <v>0</v>
      </c>
      <c r="Q144" s="190">
        <f t="shared" si="206"/>
        <v>0</v>
      </c>
    </row>
    <row r="145" spans="1:17" ht="45">
      <c r="A145" s="165"/>
      <c r="B145" s="183" t="s">
        <v>1468</v>
      </c>
      <c r="C145" s="183" t="s">
        <v>1315</v>
      </c>
      <c r="D145" s="184" t="s">
        <v>1317</v>
      </c>
      <c r="E145" s="243">
        <v>21.6</v>
      </c>
      <c r="F145" s="210" t="s">
        <v>1189</v>
      </c>
      <c r="G145" s="243">
        <v>39.19</v>
      </c>
      <c r="H145" s="293">
        <f t="shared" si="199"/>
        <v>846.5</v>
      </c>
      <c r="I145" s="300">
        <v>0</v>
      </c>
      <c r="J145" s="297">
        <v>0</v>
      </c>
      <c r="K145" s="277">
        <f t="shared" si="200"/>
        <v>0</v>
      </c>
      <c r="L145" s="286">
        <f t="shared" si="201"/>
        <v>0</v>
      </c>
      <c r="M145" s="262">
        <f t="shared" si="202"/>
        <v>0</v>
      </c>
      <c r="N145" s="269">
        <f t="shared" si="203"/>
        <v>0</v>
      </c>
      <c r="O145" s="175">
        <f t="shared" si="204"/>
        <v>0</v>
      </c>
      <c r="P145" s="176">
        <f t="shared" si="205"/>
        <v>0</v>
      </c>
      <c r="Q145" s="190">
        <f t="shared" si="206"/>
        <v>0</v>
      </c>
    </row>
    <row r="146" spans="1:17" ht="22.5">
      <c r="A146" s="165"/>
      <c r="B146" s="183" t="s">
        <v>1469</v>
      </c>
      <c r="C146" s="183" t="s">
        <v>1344</v>
      </c>
      <c r="D146" s="184" t="s">
        <v>1165</v>
      </c>
      <c r="E146" s="243">
        <v>21.6</v>
      </c>
      <c r="F146" s="210" t="s">
        <v>1189</v>
      </c>
      <c r="G146" s="243">
        <v>4.28</v>
      </c>
      <c r="H146" s="293">
        <f t="shared" si="199"/>
        <v>92.44</v>
      </c>
      <c r="I146" s="300">
        <v>0</v>
      </c>
      <c r="J146" s="297">
        <v>0</v>
      </c>
      <c r="K146" s="277">
        <f t="shared" si="200"/>
        <v>0</v>
      </c>
      <c r="L146" s="286">
        <f t="shared" si="201"/>
        <v>0</v>
      </c>
      <c r="M146" s="262">
        <f t="shared" si="202"/>
        <v>0</v>
      </c>
      <c r="N146" s="269">
        <f t="shared" si="203"/>
        <v>0</v>
      </c>
      <c r="O146" s="175">
        <f t="shared" si="204"/>
        <v>0</v>
      </c>
      <c r="P146" s="176">
        <f t="shared" si="205"/>
        <v>0</v>
      </c>
      <c r="Q146" s="190">
        <f t="shared" si="206"/>
        <v>0</v>
      </c>
    </row>
    <row r="147" spans="1:17" ht="22.5">
      <c r="A147" s="165"/>
      <c r="B147" s="183" t="s">
        <v>1470</v>
      </c>
      <c r="C147" s="183" t="s">
        <v>1345</v>
      </c>
      <c r="D147" s="184" t="s">
        <v>1351</v>
      </c>
      <c r="E147" s="243">
        <v>21.6</v>
      </c>
      <c r="F147" s="210" t="s">
        <v>1189</v>
      </c>
      <c r="G147" s="243">
        <v>11.51</v>
      </c>
      <c r="H147" s="293">
        <f t="shared" si="199"/>
        <v>248.61</v>
      </c>
      <c r="I147" s="300">
        <v>0</v>
      </c>
      <c r="J147" s="297">
        <v>0</v>
      </c>
      <c r="K147" s="277">
        <f t="shared" si="200"/>
        <v>0</v>
      </c>
      <c r="L147" s="286">
        <f t="shared" si="201"/>
        <v>0</v>
      </c>
      <c r="M147" s="262">
        <f t="shared" si="202"/>
        <v>0</v>
      </c>
      <c r="N147" s="269">
        <f t="shared" si="203"/>
        <v>0</v>
      </c>
      <c r="O147" s="175">
        <f t="shared" si="204"/>
        <v>0</v>
      </c>
      <c r="P147" s="176">
        <f t="shared" si="205"/>
        <v>0</v>
      </c>
      <c r="Q147" s="190">
        <f t="shared" si="206"/>
        <v>0</v>
      </c>
    </row>
    <row r="148" spans="1:17" ht="22.5">
      <c r="A148" s="165"/>
      <c r="B148" s="183" t="s">
        <v>1471</v>
      </c>
      <c r="C148" s="183" t="s">
        <v>1346</v>
      </c>
      <c r="D148" s="184" t="s">
        <v>1176</v>
      </c>
      <c r="E148" s="243">
        <v>21.6</v>
      </c>
      <c r="F148" s="210" t="s">
        <v>1189</v>
      </c>
      <c r="G148" s="243">
        <v>13.82</v>
      </c>
      <c r="H148" s="293">
        <f t="shared" si="199"/>
        <v>298.51</v>
      </c>
      <c r="I148" s="300">
        <v>0</v>
      </c>
      <c r="J148" s="297">
        <v>0</v>
      </c>
      <c r="K148" s="277">
        <f t="shared" si="200"/>
        <v>0</v>
      </c>
      <c r="L148" s="286">
        <f t="shared" si="201"/>
        <v>0</v>
      </c>
      <c r="M148" s="262">
        <f t="shared" si="202"/>
        <v>0</v>
      </c>
      <c r="N148" s="269">
        <f t="shared" si="203"/>
        <v>0</v>
      </c>
      <c r="O148" s="175">
        <f t="shared" si="204"/>
        <v>0</v>
      </c>
      <c r="P148" s="176">
        <f t="shared" si="205"/>
        <v>0</v>
      </c>
      <c r="Q148" s="190">
        <f t="shared" si="206"/>
        <v>0</v>
      </c>
    </row>
    <row r="149" spans="1:17">
      <c r="A149" s="165"/>
      <c r="B149" s="203" t="s">
        <v>1474</v>
      </c>
      <c r="C149" s="204"/>
      <c r="D149" s="199" t="s">
        <v>1475</v>
      </c>
      <c r="E149" s="205"/>
      <c r="F149" s="213"/>
      <c r="G149" s="205"/>
      <c r="H149" s="278">
        <f>SUM(H150:H152)</f>
        <v>33903.11</v>
      </c>
      <c r="I149" s="301"/>
      <c r="J149" s="257"/>
      <c r="K149" s="278"/>
      <c r="L149" s="287">
        <f>SUM(L150:L152)</f>
        <v>0</v>
      </c>
      <c r="M149" s="200">
        <f>SUM(M150:M152)</f>
        <v>0</v>
      </c>
      <c r="N149" s="270">
        <f>SUM(N150:N152)</f>
        <v>0</v>
      </c>
      <c r="O149" s="207">
        <f>L149/H149</f>
        <v>0</v>
      </c>
      <c r="P149" s="208">
        <f>M149/H149</f>
        <v>0</v>
      </c>
      <c r="Q149" s="209">
        <f>O149+P149</f>
        <v>0</v>
      </c>
    </row>
    <row r="150" spans="1:17">
      <c r="A150" s="165"/>
      <c r="B150" s="183" t="s">
        <v>1476</v>
      </c>
      <c r="C150" s="183" t="s">
        <v>1479</v>
      </c>
      <c r="D150" s="184" t="s">
        <v>1482</v>
      </c>
      <c r="E150" s="243">
        <v>476.23</v>
      </c>
      <c r="F150" s="210" t="s">
        <v>1189</v>
      </c>
      <c r="G150" s="243">
        <v>4.08</v>
      </c>
      <c r="H150" s="293">
        <f>ROUNDDOWN(E150*G150,2)</f>
        <v>1943.01</v>
      </c>
      <c r="I150" s="300">
        <v>0</v>
      </c>
      <c r="J150" s="297">
        <v>0</v>
      </c>
      <c r="K150" s="277">
        <f>I150+J150</f>
        <v>0</v>
      </c>
      <c r="L150" s="286">
        <f>ROUNDDOWN(G150*I150,2)</f>
        <v>0</v>
      </c>
      <c r="M150" s="262">
        <f>ROUNDDOWN(G150*J150,2)</f>
        <v>0</v>
      </c>
      <c r="N150" s="269">
        <f>ROUNDDOWN(G150*K150,2)</f>
        <v>0</v>
      </c>
      <c r="O150" s="175">
        <f>I150/E150</f>
        <v>0</v>
      </c>
      <c r="P150" s="176">
        <f>J150/E150</f>
        <v>0</v>
      </c>
      <c r="Q150" s="190">
        <f t="shared" ref="Q150:Q151" si="207">O150+P150</f>
        <v>0</v>
      </c>
    </row>
    <row r="151" spans="1:17" ht="22.5">
      <c r="A151" s="165"/>
      <c r="B151" s="183" t="s">
        <v>1477</v>
      </c>
      <c r="C151" s="183" t="s">
        <v>1480</v>
      </c>
      <c r="D151" s="184" t="s">
        <v>1483</v>
      </c>
      <c r="E151" s="243">
        <v>0.24</v>
      </c>
      <c r="F151" s="210" t="s">
        <v>1189</v>
      </c>
      <c r="G151" s="243">
        <v>474.57</v>
      </c>
      <c r="H151" s="293">
        <f>ROUNDDOWN(E151*G151,2)</f>
        <v>113.89</v>
      </c>
      <c r="I151" s="300">
        <v>0</v>
      </c>
      <c r="J151" s="297">
        <v>0</v>
      </c>
      <c r="K151" s="277">
        <f>I151+J151</f>
        <v>0</v>
      </c>
      <c r="L151" s="286">
        <f>ROUNDDOWN(G151*I151,2)</f>
        <v>0</v>
      </c>
      <c r="M151" s="262">
        <f>ROUNDDOWN(G151*J151,2)</f>
        <v>0</v>
      </c>
      <c r="N151" s="269">
        <f>ROUNDDOWN(G151*K151,2)</f>
        <v>0</v>
      </c>
      <c r="O151" s="175">
        <f>I151/E151</f>
        <v>0</v>
      </c>
      <c r="P151" s="176">
        <f>J151/E151</f>
        <v>0</v>
      </c>
      <c r="Q151" s="190">
        <f t="shared" si="207"/>
        <v>0</v>
      </c>
    </row>
    <row r="152" spans="1:17" ht="56.25">
      <c r="A152" s="165"/>
      <c r="B152" s="183" t="s">
        <v>1478</v>
      </c>
      <c r="C152" s="183" t="s">
        <v>1481</v>
      </c>
      <c r="D152" s="184" t="s">
        <v>1484</v>
      </c>
      <c r="E152" s="243">
        <v>172.44</v>
      </c>
      <c r="F152" s="210" t="s">
        <v>1189</v>
      </c>
      <c r="G152" s="243">
        <v>184.68</v>
      </c>
      <c r="H152" s="293">
        <f t="shared" ref="H152" si="208">ROUNDDOWN(E152*G152,2)</f>
        <v>31846.21</v>
      </c>
      <c r="I152" s="300">
        <v>0</v>
      </c>
      <c r="J152" s="297">
        <v>0</v>
      </c>
      <c r="K152" s="277">
        <f t="shared" ref="K152" si="209">I152+J152</f>
        <v>0</v>
      </c>
      <c r="L152" s="286">
        <f t="shared" ref="L152" si="210">ROUNDDOWN(G152*I152,2)</f>
        <v>0</v>
      </c>
      <c r="M152" s="262">
        <f t="shared" ref="M152" si="211">ROUNDDOWN(G152*J152,2)</f>
        <v>0</v>
      </c>
      <c r="N152" s="269">
        <f t="shared" ref="N152" si="212">ROUNDDOWN(G152*K152,2)</f>
        <v>0</v>
      </c>
      <c r="O152" s="175">
        <f t="shared" ref="O152" si="213">I152/E152</f>
        <v>0</v>
      </c>
      <c r="P152" s="176">
        <f t="shared" ref="P152" si="214">J152/E152</f>
        <v>0</v>
      </c>
      <c r="Q152" s="190">
        <f t="shared" ref="Q152" si="215">O152+P152</f>
        <v>0</v>
      </c>
    </row>
    <row r="153" spans="1:17">
      <c r="A153" s="165"/>
      <c r="B153" s="238" t="s">
        <v>1485</v>
      </c>
      <c r="C153" s="227"/>
      <c r="D153" s="228" t="s">
        <v>1486</v>
      </c>
      <c r="E153" s="240"/>
      <c r="F153" s="239"/>
      <c r="G153" s="240"/>
      <c r="H153" s="284">
        <f>SUM(H154,H158,H171,H181,H185,H197,H200,H205,H210,H219,H225,H233,)</f>
        <v>122799.23999999999</v>
      </c>
      <c r="I153" s="305"/>
      <c r="J153" s="260"/>
      <c r="K153" s="284"/>
      <c r="L153" s="292">
        <f>SUM(L154,L158,L171,L181,L185,L197,L200,L205,L210,L219,L225,L233,)</f>
        <v>0</v>
      </c>
      <c r="M153" s="237">
        <f>SUM(M154,M158,M171,M181,M185,M197,M200,M205,M210,M219,M225,M233,)</f>
        <v>31110.870000000003</v>
      </c>
      <c r="N153" s="275">
        <f>SUM(N154,N158,N171,N181,N185,N197,N200,N205,N210,N219,N225,N233,)</f>
        <v>31110.870000000003</v>
      </c>
      <c r="O153" s="267">
        <f>L153/H153</f>
        <v>0</v>
      </c>
      <c r="P153" s="241">
        <f>M153/H153</f>
        <v>0.2533474148537076</v>
      </c>
      <c r="Q153" s="242">
        <f>O153+P153</f>
        <v>0.2533474148537076</v>
      </c>
    </row>
    <row r="154" spans="1:17">
      <c r="A154" s="165"/>
      <c r="B154" s="203" t="s">
        <v>1487</v>
      </c>
      <c r="C154" s="204"/>
      <c r="D154" s="199" t="s">
        <v>1141</v>
      </c>
      <c r="E154" s="205"/>
      <c r="F154" s="213"/>
      <c r="G154" s="205"/>
      <c r="H154" s="278">
        <f>SUM(H155:H157)</f>
        <v>1989.5700000000002</v>
      </c>
      <c r="I154" s="301"/>
      <c r="J154" s="257"/>
      <c r="K154" s="278"/>
      <c r="L154" s="287">
        <f>SUM(L155:L157)</f>
        <v>0</v>
      </c>
      <c r="M154" s="200">
        <f>SUM(M155:M157)</f>
        <v>1989.5700000000002</v>
      </c>
      <c r="N154" s="270">
        <f>SUM(N155:N157)</f>
        <v>1989.5700000000002</v>
      </c>
      <c r="O154" s="207">
        <f>L154/H154</f>
        <v>0</v>
      </c>
      <c r="P154" s="208">
        <f>M154/H154</f>
        <v>1</v>
      </c>
      <c r="Q154" s="209">
        <f>O154+P154</f>
        <v>1</v>
      </c>
    </row>
    <row r="155" spans="1:17">
      <c r="A155" s="165"/>
      <c r="B155" s="183" t="s">
        <v>1488</v>
      </c>
      <c r="C155" s="183" t="s">
        <v>1491</v>
      </c>
      <c r="D155" s="184" t="s">
        <v>1147</v>
      </c>
      <c r="E155" s="243">
        <v>7.7</v>
      </c>
      <c r="F155" s="210" t="s">
        <v>1196</v>
      </c>
      <c r="G155" s="243">
        <v>91.44</v>
      </c>
      <c r="H155" s="293">
        <f>ROUNDDOWN(E155*G155,2)</f>
        <v>704.08</v>
      </c>
      <c r="I155" s="300">
        <v>0</v>
      </c>
      <c r="J155" s="296">
        <v>7.7</v>
      </c>
      <c r="K155" s="277">
        <f>I155+J155</f>
        <v>7.7</v>
      </c>
      <c r="L155" s="286">
        <f>ROUNDDOWN(G155*I155,2)</f>
        <v>0</v>
      </c>
      <c r="M155" s="262">
        <f>ROUNDDOWN(G155*J155,2)</f>
        <v>704.08</v>
      </c>
      <c r="N155" s="269">
        <f>ROUNDDOWN(G155*K155,2)</f>
        <v>704.08</v>
      </c>
      <c r="O155" s="175">
        <f>I155/E155</f>
        <v>0</v>
      </c>
      <c r="P155" s="176">
        <f>J155/E155</f>
        <v>1</v>
      </c>
      <c r="Q155" s="327">
        <f t="shared" ref="Q155:Q157" si="216">O155+P155</f>
        <v>1</v>
      </c>
    </row>
    <row r="156" spans="1:17" ht="22.5">
      <c r="A156" s="165"/>
      <c r="B156" s="183" t="s">
        <v>1489</v>
      </c>
      <c r="C156" s="183" t="s">
        <v>1193</v>
      </c>
      <c r="D156" s="184" t="s">
        <v>1195</v>
      </c>
      <c r="E156" s="243">
        <v>4.17</v>
      </c>
      <c r="F156" s="210" t="s">
        <v>1196</v>
      </c>
      <c r="G156" s="243">
        <v>27.35</v>
      </c>
      <c r="H156" s="293">
        <f>ROUNDDOWN(E156*G156,2)</f>
        <v>114.04</v>
      </c>
      <c r="I156" s="300">
        <v>0</v>
      </c>
      <c r="J156" s="296">
        <v>4.17</v>
      </c>
      <c r="K156" s="277">
        <f>I156+J156</f>
        <v>4.17</v>
      </c>
      <c r="L156" s="286">
        <f>ROUNDDOWN(G156*I156,2)</f>
        <v>0</v>
      </c>
      <c r="M156" s="262">
        <f>ROUNDDOWN(G156*J156,2)</f>
        <v>114.04</v>
      </c>
      <c r="N156" s="269">
        <f>ROUNDDOWN(G156*K156,2)</f>
        <v>114.04</v>
      </c>
      <c r="O156" s="175">
        <f>I156/E156</f>
        <v>0</v>
      </c>
      <c r="P156" s="176">
        <f>J156/E156</f>
        <v>1</v>
      </c>
      <c r="Q156" s="327">
        <f t="shared" si="216"/>
        <v>1</v>
      </c>
    </row>
    <row r="157" spans="1:17" ht="22.5">
      <c r="A157" s="165"/>
      <c r="B157" s="183" t="s">
        <v>1490</v>
      </c>
      <c r="C157" s="183" t="s">
        <v>1327</v>
      </c>
      <c r="D157" s="184" t="s">
        <v>1333</v>
      </c>
      <c r="E157" s="243">
        <v>12.97</v>
      </c>
      <c r="F157" s="210" t="s">
        <v>1196</v>
      </c>
      <c r="G157" s="243">
        <v>90.32</v>
      </c>
      <c r="H157" s="293">
        <f t="shared" ref="H157" si="217">ROUNDDOWN(E157*G157,2)</f>
        <v>1171.45</v>
      </c>
      <c r="I157" s="300">
        <v>0</v>
      </c>
      <c r="J157" s="296">
        <v>12.97</v>
      </c>
      <c r="K157" s="277">
        <f t="shared" ref="K157" si="218">I157+J157</f>
        <v>12.97</v>
      </c>
      <c r="L157" s="286">
        <f t="shared" ref="L157" si="219">ROUNDDOWN(G157*I157,2)</f>
        <v>0</v>
      </c>
      <c r="M157" s="262">
        <f t="shared" ref="M157" si="220">ROUNDDOWN(G157*J157,2)</f>
        <v>1171.45</v>
      </c>
      <c r="N157" s="269">
        <f t="shared" ref="N157" si="221">ROUNDDOWN(G157*K157,2)</f>
        <v>1171.45</v>
      </c>
      <c r="O157" s="175">
        <f t="shared" ref="O157" si="222">I157/E157</f>
        <v>0</v>
      </c>
      <c r="P157" s="176">
        <f t="shared" ref="P157" si="223">J157/E157</f>
        <v>1</v>
      </c>
      <c r="Q157" s="327">
        <f t="shared" si="216"/>
        <v>1</v>
      </c>
    </row>
    <row r="158" spans="1:17">
      <c r="A158" s="165"/>
      <c r="B158" s="203" t="s">
        <v>1492</v>
      </c>
      <c r="C158" s="204"/>
      <c r="D158" s="199" t="s">
        <v>1493</v>
      </c>
      <c r="E158" s="205"/>
      <c r="F158" s="213"/>
      <c r="G158" s="205"/>
      <c r="H158" s="278">
        <f>SUM(H159:H170)</f>
        <v>14119.230000000003</v>
      </c>
      <c r="I158" s="301"/>
      <c r="J158" s="257"/>
      <c r="K158" s="278"/>
      <c r="L158" s="287">
        <f>SUM(L159:L170)</f>
        <v>0</v>
      </c>
      <c r="M158" s="200">
        <f>SUM(M159:M170)</f>
        <v>14119.230000000003</v>
      </c>
      <c r="N158" s="270">
        <f>SUM(N159:N170)</f>
        <v>14119.230000000003</v>
      </c>
      <c r="O158" s="207">
        <f>L158/H158</f>
        <v>0</v>
      </c>
      <c r="P158" s="208">
        <f>M158/H158</f>
        <v>1</v>
      </c>
      <c r="Q158" s="209">
        <f>O158+P158</f>
        <v>1</v>
      </c>
    </row>
    <row r="159" spans="1:17" ht="33.75">
      <c r="A159" s="165"/>
      <c r="B159" s="183" t="s">
        <v>1494</v>
      </c>
      <c r="C159" s="183" t="s">
        <v>1188</v>
      </c>
      <c r="D159" s="184" t="s">
        <v>1178</v>
      </c>
      <c r="E159" s="243">
        <v>24.65</v>
      </c>
      <c r="F159" s="210" t="s">
        <v>1143</v>
      </c>
      <c r="G159" s="243">
        <v>69.16</v>
      </c>
      <c r="H159" s="293">
        <f>ROUNDDOWN(E159*G159,2)</f>
        <v>1704.79</v>
      </c>
      <c r="I159" s="300">
        <v>0</v>
      </c>
      <c r="J159" s="296">
        <v>24.65</v>
      </c>
      <c r="K159" s="277">
        <f>I159+J159</f>
        <v>24.65</v>
      </c>
      <c r="L159" s="286">
        <f>ROUNDDOWN(G159*I159,2)</f>
        <v>0</v>
      </c>
      <c r="M159" s="262">
        <f>ROUNDDOWN(G159*J159,2)</f>
        <v>1704.79</v>
      </c>
      <c r="N159" s="269">
        <f>ROUNDDOWN(G159*K159,2)</f>
        <v>1704.79</v>
      </c>
      <c r="O159" s="175">
        <f>I159/E159</f>
        <v>0</v>
      </c>
      <c r="P159" s="176">
        <f>J159/E159</f>
        <v>1</v>
      </c>
      <c r="Q159" s="327">
        <f t="shared" ref="Q159:Q168" si="224">O159+P159</f>
        <v>1</v>
      </c>
    </row>
    <row r="160" spans="1:17" ht="22.5">
      <c r="A160" s="165"/>
      <c r="B160" s="183" t="s">
        <v>1495</v>
      </c>
      <c r="C160" s="183" t="s">
        <v>1202</v>
      </c>
      <c r="D160" s="184" t="s">
        <v>1214</v>
      </c>
      <c r="E160" s="243">
        <v>7.75</v>
      </c>
      <c r="F160" s="210" t="s">
        <v>1189</v>
      </c>
      <c r="G160" s="243">
        <v>6.68</v>
      </c>
      <c r="H160" s="293">
        <f>ROUNDDOWN(E160*G160,2)</f>
        <v>51.77</v>
      </c>
      <c r="I160" s="300">
        <v>0</v>
      </c>
      <c r="J160" s="296">
        <v>7.75</v>
      </c>
      <c r="K160" s="277">
        <f>I160+J160</f>
        <v>7.75</v>
      </c>
      <c r="L160" s="286">
        <f>ROUNDDOWN(G160*I160,2)</f>
        <v>0</v>
      </c>
      <c r="M160" s="262">
        <f>ROUNDDOWN(G160*J160,2)</f>
        <v>51.77</v>
      </c>
      <c r="N160" s="269">
        <f>ROUNDDOWN(G160*K160,2)</f>
        <v>51.77</v>
      </c>
      <c r="O160" s="175">
        <f>I160/E160</f>
        <v>0</v>
      </c>
      <c r="P160" s="176">
        <f>J160/E160</f>
        <v>1</v>
      </c>
      <c r="Q160" s="327">
        <f t="shared" si="224"/>
        <v>1</v>
      </c>
    </row>
    <row r="161" spans="1:17" ht="22.5">
      <c r="A161" s="165"/>
      <c r="B161" s="183" t="s">
        <v>1496</v>
      </c>
      <c r="C161" s="183" t="s">
        <v>1506</v>
      </c>
      <c r="D161" s="184" t="s">
        <v>1510</v>
      </c>
      <c r="E161" s="243">
        <v>7.75</v>
      </c>
      <c r="F161" s="210" t="s">
        <v>1189</v>
      </c>
      <c r="G161" s="243">
        <v>41.03</v>
      </c>
      <c r="H161" s="293">
        <f t="shared" ref="H161:H168" si="225">ROUNDDOWN(E161*G161,2)</f>
        <v>317.98</v>
      </c>
      <c r="I161" s="300">
        <v>0</v>
      </c>
      <c r="J161" s="296">
        <v>7.75</v>
      </c>
      <c r="K161" s="277">
        <f t="shared" ref="K161:K168" si="226">I161+J161</f>
        <v>7.75</v>
      </c>
      <c r="L161" s="286">
        <f t="shared" ref="L161:L168" si="227">ROUNDDOWN(G161*I161,2)</f>
        <v>0</v>
      </c>
      <c r="M161" s="262">
        <f t="shared" ref="M161:M168" si="228">ROUNDDOWN(G161*J161,2)</f>
        <v>317.98</v>
      </c>
      <c r="N161" s="269">
        <f t="shared" ref="N161:N168" si="229">ROUNDDOWN(G161*K161,2)</f>
        <v>317.98</v>
      </c>
      <c r="O161" s="175">
        <f t="shared" ref="O161:O168" si="230">I161/E161</f>
        <v>0</v>
      </c>
      <c r="P161" s="176">
        <f t="shared" ref="P161:P168" si="231">J161/E161</f>
        <v>1</v>
      </c>
      <c r="Q161" s="327">
        <f t="shared" si="224"/>
        <v>1</v>
      </c>
    </row>
    <row r="162" spans="1:17" ht="33.75">
      <c r="A162" s="165"/>
      <c r="B162" s="183" t="s">
        <v>1497</v>
      </c>
      <c r="C162" s="183" t="s">
        <v>1507</v>
      </c>
      <c r="D162" s="184" t="s">
        <v>1511</v>
      </c>
      <c r="E162" s="243">
        <v>46.56</v>
      </c>
      <c r="F162" s="210" t="s">
        <v>1189</v>
      </c>
      <c r="G162" s="243">
        <v>95.16</v>
      </c>
      <c r="H162" s="293">
        <f t="shared" si="225"/>
        <v>4430.6400000000003</v>
      </c>
      <c r="I162" s="300">
        <v>0</v>
      </c>
      <c r="J162" s="296">
        <v>46.56</v>
      </c>
      <c r="K162" s="277">
        <f t="shared" si="226"/>
        <v>46.56</v>
      </c>
      <c r="L162" s="286">
        <f t="shared" si="227"/>
        <v>0</v>
      </c>
      <c r="M162" s="262">
        <f t="shared" si="228"/>
        <v>4430.6400000000003</v>
      </c>
      <c r="N162" s="269">
        <f t="shared" si="229"/>
        <v>4430.6400000000003</v>
      </c>
      <c r="O162" s="175">
        <f t="shared" si="230"/>
        <v>0</v>
      </c>
      <c r="P162" s="176">
        <f t="shared" si="231"/>
        <v>1</v>
      </c>
      <c r="Q162" s="327">
        <f t="shared" si="224"/>
        <v>1</v>
      </c>
    </row>
    <row r="163" spans="1:17" ht="22.5">
      <c r="A163" s="165"/>
      <c r="B163" s="183" t="s">
        <v>1498</v>
      </c>
      <c r="C163" s="183" t="s">
        <v>1210</v>
      </c>
      <c r="D163" s="184" t="s">
        <v>1223</v>
      </c>
      <c r="E163" s="243">
        <v>36.6</v>
      </c>
      <c r="F163" s="210" t="s">
        <v>1148</v>
      </c>
      <c r="G163" s="243">
        <v>21.29</v>
      </c>
      <c r="H163" s="293">
        <f t="shared" si="225"/>
        <v>779.21</v>
      </c>
      <c r="I163" s="300">
        <v>0</v>
      </c>
      <c r="J163" s="296">
        <v>36.6</v>
      </c>
      <c r="K163" s="277">
        <f t="shared" si="226"/>
        <v>36.6</v>
      </c>
      <c r="L163" s="286">
        <f t="shared" si="227"/>
        <v>0</v>
      </c>
      <c r="M163" s="262">
        <f t="shared" si="228"/>
        <v>779.21</v>
      </c>
      <c r="N163" s="269">
        <f t="shared" si="229"/>
        <v>779.21</v>
      </c>
      <c r="O163" s="175">
        <f t="shared" si="230"/>
        <v>0</v>
      </c>
      <c r="P163" s="176">
        <f t="shared" si="231"/>
        <v>1</v>
      </c>
      <c r="Q163" s="327">
        <f t="shared" si="224"/>
        <v>1</v>
      </c>
    </row>
    <row r="164" spans="1:17" ht="22.5">
      <c r="A164" s="165"/>
      <c r="B164" s="183" t="s">
        <v>1499</v>
      </c>
      <c r="C164" s="183" t="s">
        <v>1206</v>
      </c>
      <c r="D164" s="184" t="s">
        <v>1219</v>
      </c>
      <c r="E164" s="243">
        <v>0.7</v>
      </c>
      <c r="F164" s="210" t="s">
        <v>1148</v>
      </c>
      <c r="G164" s="243">
        <v>19.239999999999998</v>
      </c>
      <c r="H164" s="293">
        <f t="shared" si="225"/>
        <v>13.46</v>
      </c>
      <c r="I164" s="300">
        <v>0</v>
      </c>
      <c r="J164" s="296">
        <v>0.7</v>
      </c>
      <c r="K164" s="277">
        <f t="shared" si="226"/>
        <v>0.7</v>
      </c>
      <c r="L164" s="286">
        <f t="shared" si="227"/>
        <v>0</v>
      </c>
      <c r="M164" s="262">
        <f t="shared" si="228"/>
        <v>13.46</v>
      </c>
      <c r="N164" s="269">
        <f t="shared" si="229"/>
        <v>13.46</v>
      </c>
      <c r="O164" s="175">
        <f t="shared" si="230"/>
        <v>0</v>
      </c>
      <c r="P164" s="176">
        <f t="shared" si="231"/>
        <v>1</v>
      </c>
      <c r="Q164" s="327">
        <f t="shared" si="224"/>
        <v>1</v>
      </c>
    </row>
    <row r="165" spans="1:17" ht="22.5">
      <c r="A165" s="165"/>
      <c r="B165" s="183" t="s">
        <v>1500</v>
      </c>
      <c r="C165" s="183" t="s">
        <v>1207</v>
      </c>
      <c r="D165" s="184" t="s">
        <v>1220</v>
      </c>
      <c r="E165" s="243">
        <v>93.6</v>
      </c>
      <c r="F165" s="210" t="s">
        <v>1148</v>
      </c>
      <c r="G165" s="243">
        <v>17.39</v>
      </c>
      <c r="H165" s="293">
        <f t="shared" si="225"/>
        <v>1627.7</v>
      </c>
      <c r="I165" s="300">
        <v>0</v>
      </c>
      <c r="J165" s="296">
        <v>93.6</v>
      </c>
      <c r="K165" s="277">
        <f t="shared" si="226"/>
        <v>93.6</v>
      </c>
      <c r="L165" s="286">
        <f t="shared" si="227"/>
        <v>0</v>
      </c>
      <c r="M165" s="262">
        <f t="shared" si="228"/>
        <v>1627.7</v>
      </c>
      <c r="N165" s="269">
        <f t="shared" si="229"/>
        <v>1627.7</v>
      </c>
      <c r="O165" s="175">
        <f t="shared" si="230"/>
        <v>0</v>
      </c>
      <c r="P165" s="176">
        <f t="shared" si="231"/>
        <v>1</v>
      </c>
      <c r="Q165" s="327">
        <f t="shared" si="224"/>
        <v>1</v>
      </c>
    </row>
    <row r="166" spans="1:17" ht="22.5">
      <c r="A166" s="165"/>
      <c r="B166" s="183" t="s">
        <v>1501</v>
      </c>
      <c r="C166" s="183" t="s">
        <v>1208</v>
      </c>
      <c r="D166" s="184" t="s">
        <v>1221</v>
      </c>
      <c r="E166" s="243">
        <v>68.900000000000006</v>
      </c>
      <c r="F166" s="210" t="s">
        <v>1148</v>
      </c>
      <c r="G166" s="243">
        <v>15.23</v>
      </c>
      <c r="H166" s="293">
        <f t="shared" si="225"/>
        <v>1049.3399999999999</v>
      </c>
      <c r="I166" s="300">
        <v>0</v>
      </c>
      <c r="J166" s="296">
        <v>68.900000000000006</v>
      </c>
      <c r="K166" s="277">
        <f t="shared" si="226"/>
        <v>68.900000000000006</v>
      </c>
      <c r="L166" s="286">
        <f t="shared" si="227"/>
        <v>0</v>
      </c>
      <c r="M166" s="262">
        <f t="shared" si="228"/>
        <v>1049.3399999999999</v>
      </c>
      <c r="N166" s="269">
        <f t="shared" si="229"/>
        <v>1049.3399999999999</v>
      </c>
      <c r="O166" s="175">
        <f t="shared" si="230"/>
        <v>0</v>
      </c>
      <c r="P166" s="176">
        <f t="shared" si="231"/>
        <v>1</v>
      </c>
      <c r="Q166" s="327">
        <f t="shared" si="224"/>
        <v>1</v>
      </c>
    </row>
    <row r="167" spans="1:17" ht="33.75">
      <c r="A167" s="165"/>
      <c r="B167" s="183" t="s">
        <v>1502</v>
      </c>
      <c r="C167" s="183" t="s">
        <v>1209</v>
      </c>
      <c r="D167" s="184" t="s">
        <v>1222</v>
      </c>
      <c r="E167" s="243">
        <v>17</v>
      </c>
      <c r="F167" s="210" t="s">
        <v>1148</v>
      </c>
      <c r="G167" s="243">
        <v>11.83</v>
      </c>
      <c r="H167" s="293">
        <f t="shared" si="225"/>
        <v>201.11</v>
      </c>
      <c r="I167" s="300">
        <v>0</v>
      </c>
      <c r="J167" s="296">
        <v>17</v>
      </c>
      <c r="K167" s="277">
        <f t="shared" si="226"/>
        <v>17</v>
      </c>
      <c r="L167" s="286">
        <f t="shared" si="227"/>
        <v>0</v>
      </c>
      <c r="M167" s="262">
        <f t="shared" si="228"/>
        <v>201.11</v>
      </c>
      <c r="N167" s="269">
        <f t="shared" si="229"/>
        <v>201.11</v>
      </c>
      <c r="O167" s="175">
        <f t="shared" si="230"/>
        <v>0</v>
      </c>
      <c r="P167" s="176">
        <f t="shared" si="231"/>
        <v>1</v>
      </c>
      <c r="Q167" s="327">
        <f t="shared" si="224"/>
        <v>1</v>
      </c>
    </row>
    <row r="168" spans="1:17" ht="33.75">
      <c r="A168" s="165"/>
      <c r="B168" s="183" t="s">
        <v>1503</v>
      </c>
      <c r="C168" s="183" t="s">
        <v>1508</v>
      </c>
      <c r="D168" s="184" t="s">
        <v>1512</v>
      </c>
      <c r="E168" s="243">
        <v>3.53</v>
      </c>
      <c r="F168" s="210" t="s">
        <v>1196</v>
      </c>
      <c r="G168" s="243">
        <v>811.19</v>
      </c>
      <c r="H168" s="293">
        <f t="shared" si="225"/>
        <v>2863.5</v>
      </c>
      <c r="I168" s="300">
        <v>0</v>
      </c>
      <c r="J168" s="296">
        <v>3.53</v>
      </c>
      <c r="K168" s="277">
        <f t="shared" si="226"/>
        <v>3.53</v>
      </c>
      <c r="L168" s="286">
        <f t="shared" si="227"/>
        <v>0</v>
      </c>
      <c r="M168" s="262">
        <f t="shared" si="228"/>
        <v>2863.5</v>
      </c>
      <c r="N168" s="269">
        <f t="shared" si="229"/>
        <v>2863.5</v>
      </c>
      <c r="O168" s="175">
        <f t="shared" si="230"/>
        <v>0</v>
      </c>
      <c r="P168" s="176">
        <f t="shared" si="231"/>
        <v>1</v>
      </c>
      <c r="Q168" s="327">
        <f t="shared" si="224"/>
        <v>1</v>
      </c>
    </row>
    <row r="169" spans="1:17" ht="22.5">
      <c r="A169" s="165"/>
      <c r="B169" s="183" t="s">
        <v>1504</v>
      </c>
      <c r="C169" s="183" t="s">
        <v>1509</v>
      </c>
      <c r="D169" s="184" t="s">
        <v>1513</v>
      </c>
      <c r="E169" s="243">
        <v>13.42</v>
      </c>
      <c r="F169" s="210" t="s">
        <v>1189</v>
      </c>
      <c r="G169" s="243">
        <v>38.21</v>
      </c>
      <c r="H169" s="293">
        <f t="shared" ref="H169:H170" si="232">ROUNDDOWN(E169*G169,2)</f>
        <v>512.77</v>
      </c>
      <c r="I169" s="300">
        <v>0</v>
      </c>
      <c r="J169" s="296">
        <v>13.42</v>
      </c>
      <c r="K169" s="277">
        <f t="shared" ref="K169:K170" si="233">I169+J169</f>
        <v>13.42</v>
      </c>
      <c r="L169" s="286">
        <f t="shared" ref="L169:L170" si="234">ROUNDDOWN(G169*I169,2)</f>
        <v>0</v>
      </c>
      <c r="M169" s="262">
        <f t="shared" ref="M169:M170" si="235">ROUNDDOWN(G169*J169,2)</f>
        <v>512.77</v>
      </c>
      <c r="N169" s="269">
        <f t="shared" ref="N169:N170" si="236">ROUNDDOWN(G169*K169,2)</f>
        <v>512.77</v>
      </c>
      <c r="O169" s="175">
        <f t="shared" ref="O169:O170" si="237">I169/E169</f>
        <v>0</v>
      </c>
      <c r="P169" s="176">
        <f t="shared" ref="P169:P170" si="238">J169/E169</f>
        <v>1</v>
      </c>
      <c r="Q169" s="327">
        <f t="shared" ref="Q169:Q170" si="239">O169+P169</f>
        <v>1</v>
      </c>
    </row>
    <row r="170" spans="1:17" ht="22.5">
      <c r="A170" s="165"/>
      <c r="B170" s="183" t="s">
        <v>1505</v>
      </c>
      <c r="C170" s="183" t="s">
        <v>1193</v>
      </c>
      <c r="D170" s="184" t="s">
        <v>1195</v>
      </c>
      <c r="E170" s="243">
        <v>20.73</v>
      </c>
      <c r="F170" s="210" t="s">
        <v>1196</v>
      </c>
      <c r="G170" s="243">
        <v>27.35</v>
      </c>
      <c r="H170" s="293">
        <f t="shared" si="232"/>
        <v>566.96</v>
      </c>
      <c r="I170" s="300">
        <v>0</v>
      </c>
      <c r="J170" s="296">
        <v>20.73</v>
      </c>
      <c r="K170" s="277">
        <f t="shared" si="233"/>
        <v>20.73</v>
      </c>
      <c r="L170" s="286">
        <f t="shared" si="234"/>
        <v>0</v>
      </c>
      <c r="M170" s="262">
        <f t="shared" si="235"/>
        <v>566.96</v>
      </c>
      <c r="N170" s="269">
        <f t="shared" si="236"/>
        <v>566.96</v>
      </c>
      <c r="O170" s="175">
        <f t="shared" si="237"/>
        <v>0</v>
      </c>
      <c r="P170" s="176">
        <f t="shared" si="238"/>
        <v>1</v>
      </c>
      <c r="Q170" s="327">
        <f t="shared" si="239"/>
        <v>1</v>
      </c>
    </row>
    <row r="171" spans="1:17">
      <c r="A171" s="165"/>
      <c r="B171" s="203" t="s">
        <v>1514</v>
      </c>
      <c r="C171" s="204"/>
      <c r="D171" s="199" t="s">
        <v>1515</v>
      </c>
      <c r="E171" s="205"/>
      <c r="F171" s="213"/>
      <c r="G171" s="205"/>
      <c r="H171" s="278">
        <f>SUM(H172:H180)</f>
        <v>23338.000000000004</v>
      </c>
      <c r="I171" s="301"/>
      <c r="J171" s="257"/>
      <c r="K171" s="278"/>
      <c r="L171" s="287">
        <f>SUM(L172:L180)</f>
        <v>0</v>
      </c>
      <c r="M171" s="200">
        <f t="shared" ref="M171:N171" si="240">SUM(M172:M180)</f>
        <v>15002.07</v>
      </c>
      <c r="N171" s="270">
        <f t="shared" si="240"/>
        <v>15002.07</v>
      </c>
      <c r="O171" s="207">
        <f>L171/H171</f>
        <v>0</v>
      </c>
      <c r="P171" s="208">
        <f>M171/H171</f>
        <v>0.64281729368412022</v>
      </c>
      <c r="Q171" s="209">
        <f>O171+P171</f>
        <v>0.64281729368412022</v>
      </c>
    </row>
    <row r="172" spans="1:17" ht="33.75">
      <c r="A172" s="165"/>
      <c r="B172" s="183" t="s">
        <v>1516</v>
      </c>
      <c r="C172" s="183" t="s">
        <v>1525</v>
      </c>
      <c r="D172" s="184" t="s">
        <v>1537</v>
      </c>
      <c r="E172" s="243">
        <v>32.1</v>
      </c>
      <c r="F172" s="210" t="s">
        <v>1148</v>
      </c>
      <c r="G172" s="243">
        <v>14.74</v>
      </c>
      <c r="H172" s="293">
        <f>ROUNDDOWN(E172*G172,2)</f>
        <v>473.15</v>
      </c>
      <c r="I172" s="300">
        <v>0</v>
      </c>
      <c r="J172" s="296">
        <v>32.1</v>
      </c>
      <c r="K172" s="277">
        <f>I172+J172</f>
        <v>32.1</v>
      </c>
      <c r="L172" s="286">
        <f>ROUNDDOWN(G172*I172,2)</f>
        <v>0</v>
      </c>
      <c r="M172" s="262">
        <f>ROUNDDOWN(G172*J172,2)</f>
        <v>473.15</v>
      </c>
      <c r="N172" s="269">
        <f>ROUNDDOWN(G172*K172,2)</f>
        <v>473.15</v>
      </c>
      <c r="O172" s="175">
        <f>I172/E172</f>
        <v>0</v>
      </c>
      <c r="P172" s="176">
        <f>J172/E172</f>
        <v>1</v>
      </c>
      <c r="Q172" s="327">
        <f t="shared" ref="Q172:Q176" si="241">O172+P172</f>
        <v>1</v>
      </c>
    </row>
    <row r="173" spans="1:17" ht="33.75">
      <c r="A173" s="165"/>
      <c r="B173" s="183" t="s">
        <v>1517</v>
      </c>
      <c r="C173" s="183" t="s">
        <v>1526</v>
      </c>
      <c r="D173" s="184" t="s">
        <v>1538</v>
      </c>
      <c r="E173" s="243">
        <v>32.450000000000003</v>
      </c>
      <c r="F173" s="210" t="s">
        <v>1189</v>
      </c>
      <c r="G173" s="243">
        <v>203.09</v>
      </c>
      <c r="H173" s="293">
        <f>ROUNDDOWN(E173*G173,2)</f>
        <v>6590.27</v>
      </c>
      <c r="I173" s="300">
        <v>0</v>
      </c>
      <c r="J173" s="296">
        <v>0</v>
      </c>
      <c r="K173" s="277">
        <f>I173+J173</f>
        <v>0</v>
      </c>
      <c r="L173" s="286">
        <f>ROUNDDOWN(G173*I173,2)</f>
        <v>0</v>
      </c>
      <c r="M173" s="262">
        <f>ROUNDDOWN(G173*J173,2)</f>
        <v>0</v>
      </c>
      <c r="N173" s="269">
        <f>ROUNDDOWN(G173*K173,2)</f>
        <v>0</v>
      </c>
      <c r="O173" s="175">
        <f>I173/E173</f>
        <v>0</v>
      </c>
      <c r="P173" s="176">
        <f>J173/E173</f>
        <v>0</v>
      </c>
      <c r="Q173" s="190">
        <f t="shared" si="241"/>
        <v>0</v>
      </c>
    </row>
    <row r="174" spans="1:17" ht="33.75">
      <c r="A174" s="165"/>
      <c r="B174" s="183" t="s">
        <v>1518</v>
      </c>
      <c r="C174" s="183" t="s">
        <v>1252</v>
      </c>
      <c r="D174" s="184" t="s">
        <v>1255</v>
      </c>
      <c r="E174" s="243">
        <v>83.88</v>
      </c>
      <c r="F174" s="210" t="s">
        <v>1189</v>
      </c>
      <c r="G174" s="243">
        <v>89.74</v>
      </c>
      <c r="H174" s="293">
        <f t="shared" ref="H174:H176" si="242">ROUNDDOWN(E174*G174,2)</f>
        <v>7527.39</v>
      </c>
      <c r="I174" s="300">
        <v>0</v>
      </c>
      <c r="J174" s="296">
        <v>83.88</v>
      </c>
      <c r="K174" s="277">
        <f t="shared" ref="K174:K176" si="243">I174+J174</f>
        <v>83.88</v>
      </c>
      <c r="L174" s="286">
        <f t="shared" ref="L174:L176" si="244">ROUNDDOWN(G174*I174,2)</f>
        <v>0</v>
      </c>
      <c r="M174" s="262">
        <f t="shared" ref="M174:M176" si="245">ROUNDDOWN(G174*J174,2)</f>
        <v>7527.39</v>
      </c>
      <c r="N174" s="269">
        <f t="shared" ref="N174:N176" si="246">ROUNDDOWN(G174*K174,2)</f>
        <v>7527.39</v>
      </c>
      <c r="O174" s="175">
        <f t="shared" ref="O174:O176" si="247">I174/E174</f>
        <v>0</v>
      </c>
      <c r="P174" s="176">
        <f t="shared" ref="P174:P176" si="248">J174/E174</f>
        <v>1</v>
      </c>
      <c r="Q174" s="327">
        <f t="shared" si="241"/>
        <v>1</v>
      </c>
    </row>
    <row r="175" spans="1:17" ht="33.75">
      <c r="A175" s="165"/>
      <c r="B175" s="183" t="s">
        <v>1519</v>
      </c>
      <c r="C175" s="183" t="s">
        <v>1237</v>
      </c>
      <c r="D175" s="184" t="s">
        <v>1170</v>
      </c>
      <c r="E175" s="243">
        <v>98.9</v>
      </c>
      <c r="F175" s="210" t="s">
        <v>1148</v>
      </c>
      <c r="G175" s="243">
        <v>15.25</v>
      </c>
      <c r="H175" s="293">
        <f t="shared" si="242"/>
        <v>1508.22</v>
      </c>
      <c r="I175" s="300">
        <v>0</v>
      </c>
      <c r="J175" s="296">
        <v>98.9</v>
      </c>
      <c r="K175" s="277">
        <f t="shared" si="243"/>
        <v>98.9</v>
      </c>
      <c r="L175" s="286">
        <f t="shared" si="244"/>
        <v>0</v>
      </c>
      <c r="M175" s="262">
        <f t="shared" si="245"/>
        <v>1508.22</v>
      </c>
      <c r="N175" s="269">
        <f t="shared" si="246"/>
        <v>1508.22</v>
      </c>
      <c r="O175" s="175">
        <f t="shared" si="247"/>
        <v>0</v>
      </c>
      <c r="P175" s="176">
        <f t="shared" si="248"/>
        <v>1</v>
      </c>
      <c r="Q175" s="327">
        <f t="shared" si="241"/>
        <v>1</v>
      </c>
    </row>
    <row r="176" spans="1:17" ht="33.75">
      <c r="A176" s="165"/>
      <c r="B176" s="183" t="s">
        <v>1520</v>
      </c>
      <c r="C176" s="183" t="s">
        <v>1253</v>
      </c>
      <c r="D176" s="184" t="s">
        <v>1171</v>
      </c>
      <c r="E176" s="243">
        <v>0.7</v>
      </c>
      <c r="F176" s="210" t="s">
        <v>1148</v>
      </c>
      <c r="G176" s="243">
        <v>14.43</v>
      </c>
      <c r="H176" s="293">
        <f t="shared" si="242"/>
        <v>10.1</v>
      </c>
      <c r="I176" s="300">
        <v>0</v>
      </c>
      <c r="J176" s="296">
        <v>0.7</v>
      </c>
      <c r="K176" s="277">
        <f t="shared" si="243"/>
        <v>0.7</v>
      </c>
      <c r="L176" s="286">
        <f t="shared" si="244"/>
        <v>0</v>
      </c>
      <c r="M176" s="262">
        <f t="shared" si="245"/>
        <v>10.1</v>
      </c>
      <c r="N176" s="269">
        <f t="shared" si="246"/>
        <v>10.1</v>
      </c>
      <c r="O176" s="175">
        <f t="shared" si="247"/>
        <v>0</v>
      </c>
      <c r="P176" s="176">
        <f t="shared" si="248"/>
        <v>1</v>
      </c>
      <c r="Q176" s="327">
        <f t="shared" si="241"/>
        <v>1</v>
      </c>
    </row>
    <row r="177" spans="1:17" ht="33.75">
      <c r="A177" s="165"/>
      <c r="B177" s="183" t="s">
        <v>1521</v>
      </c>
      <c r="C177" s="183" t="s">
        <v>1254</v>
      </c>
      <c r="D177" s="184" t="s">
        <v>1172</v>
      </c>
      <c r="E177" s="243">
        <v>102.1</v>
      </c>
      <c r="F177" s="210" t="s">
        <v>1148</v>
      </c>
      <c r="G177" s="243">
        <v>13.6</v>
      </c>
      <c r="H177" s="293">
        <f t="shared" ref="H177:H180" si="249">ROUNDDOWN(E177*G177,2)</f>
        <v>1388.56</v>
      </c>
      <c r="I177" s="300">
        <v>0</v>
      </c>
      <c r="J177" s="296">
        <v>102.1</v>
      </c>
      <c r="K177" s="277">
        <f t="shared" ref="K177:K180" si="250">I177+J177</f>
        <v>102.1</v>
      </c>
      <c r="L177" s="286">
        <f t="shared" ref="L177:L180" si="251">ROUNDDOWN(G177*I177,2)</f>
        <v>0</v>
      </c>
      <c r="M177" s="262">
        <f t="shared" ref="M177:M180" si="252">ROUNDDOWN(G177*J177,2)</f>
        <v>1388.56</v>
      </c>
      <c r="N177" s="269">
        <f t="shared" ref="N177:N180" si="253">ROUNDDOWN(G177*K177,2)</f>
        <v>1388.56</v>
      </c>
      <c r="O177" s="175">
        <f t="shared" ref="O177:O180" si="254">I177/E177</f>
        <v>0</v>
      </c>
      <c r="P177" s="176">
        <f t="shared" ref="P177:P180" si="255">J177/E177</f>
        <v>1</v>
      </c>
      <c r="Q177" s="327">
        <f t="shared" ref="Q177:Q180" si="256">O177+P177</f>
        <v>1</v>
      </c>
    </row>
    <row r="178" spans="1:17" ht="33.75">
      <c r="A178" s="165"/>
      <c r="B178" s="183" t="s">
        <v>1522</v>
      </c>
      <c r="C178" s="183" t="s">
        <v>1238</v>
      </c>
      <c r="D178" s="184" t="s">
        <v>1173</v>
      </c>
      <c r="E178" s="243">
        <v>130.6</v>
      </c>
      <c r="F178" s="210" t="s">
        <v>1148</v>
      </c>
      <c r="G178" s="243">
        <v>12.15</v>
      </c>
      <c r="H178" s="293">
        <f t="shared" si="249"/>
        <v>1586.79</v>
      </c>
      <c r="I178" s="300">
        <v>0</v>
      </c>
      <c r="J178" s="296">
        <v>130.6</v>
      </c>
      <c r="K178" s="277">
        <f t="shared" si="250"/>
        <v>130.6</v>
      </c>
      <c r="L178" s="286">
        <f t="shared" si="251"/>
        <v>0</v>
      </c>
      <c r="M178" s="262">
        <f t="shared" si="252"/>
        <v>1586.79</v>
      </c>
      <c r="N178" s="269">
        <f t="shared" si="253"/>
        <v>1586.79</v>
      </c>
      <c r="O178" s="175">
        <f t="shared" si="254"/>
        <v>0</v>
      </c>
      <c r="P178" s="176">
        <f t="shared" si="255"/>
        <v>1</v>
      </c>
      <c r="Q178" s="327">
        <f t="shared" si="256"/>
        <v>1</v>
      </c>
    </row>
    <row r="179" spans="1:17" ht="33.75">
      <c r="A179" s="165"/>
      <c r="B179" s="183" t="s">
        <v>1523</v>
      </c>
      <c r="C179" s="183" t="s">
        <v>1239</v>
      </c>
      <c r="D179" s="184" t="s">
        <v>1241</v>
      </c>
      <c r="E179" s="243">
        <v>26</v>
      </c>
      <c r="F179" s="210" t="s">
        <v>1148</v>
      </c>
      <c r="G179" s="243">
        <v>10.23</v>
      </c>
      <c r="H179" s="293">
        <f t="shared" si="249"/>
        <v>265.98</v>
      </c>
      <c r="I179" s="300">
        <v>0</v>
      </c>
      <c r="J179" s="296">
        <v>26</v>
      </c>
      <c r="K179" s="277">
        <f t="shared" si="250"/>
        <v>26</v>
      </c>
      <c r="L179" s="286">
        <f t="shared" si="251"/>
        <v>0</v>
      </c>
      <c r="M179" s="262">
        <f t="shared" si="252"/>
        <v>265.98</v>
      </c>
      <c r="N179" s="269">
        <f t="shared" si="253"/>
        <v>265.98</v>
      </c>
      <c r="O179" s="175">
        <f t="shared" si="254"/>
        <v>0</v>
      </c>
      <c r="P179" s="176">
        <f t="shared" si="255"/>
        <v>1</v>
      </c>
      <c r="Q179" s="327">
        <f t="shared" si="256"/>
        <v>1</v>
      </c>
    </row>
    <row r="180" spans="1:17" ht="45">
      <c r="A180" s="165"/>
      <c r="B180" s="183" t="s">
        <v>1524</v>
      </c>
      <c r="C180" s="183" t="s">
        <v>1527</v>
      </c>
      <c r="D180" s="184" t="s">
        <v>1539</v>
      </c>
      <c r="E180" s="243">
        <v>4.5</v>
      </c>
      <c r="F180" s="210" t="s">
        <v>1196</v>
      </c>
      <c r="G180" s="243">
        <v>886.12</v>
      </c>
      <c r="H180" s="293">
        <f t="shared" si="249"/>
        <v>3987.54</v>
      </c>
      <c r="I180" s="300">
        <v>0</v>
      </c>
      <c r="J180" s="296">
        <v>2.5299999999999998</v>
      </c>
      <c r="K180" s="277">
        <f t="shared" si="250"/>
        <v>2.5299999999999998</v>
      </c>
      <c r="L180" s="286">
        <f t="shared" si="251"/>
        <v>0</v>
      </c>
      <c r="M180" s="262">
        <f t="shared" si="252"/>
        <v>2241.88</v>
      </c>
      <c r="N180" s="269">
        <f t="shared" si="253"/>
        <v>2241.88</v>
      </c>
      <c r="O180" s="175">
        <f t="shared" si="254"/>
        <v>0</v>
      </c>
      <c r="P180" s="176">
        <f t="shared" si="255"/>
        <v>0.56222222222222218</v>
      </c>
      <c r="Q180" s="327">
        <f t="shared" si="256"/>
        <v>0.56222222222222218</v>
      </c>
    </row>
    <row r="181" spans="1:17">
      <c r="A181" s="165"/>
      <c r="B181" s="203" t="s">
        <v>1540</v>
      </c>
      <c r="C181" s="204"/>
      <c r="D181" s="199" t="s">
        <v>1541</v>
      </c>
      <c r="E181" s="205"/>
      <c r="F181" s="213"/>
      <c r="G181" s="205"/>
      <c r="H181" s="278">
        <f>SUM(H182:H184)</f>
        <v>10188.269999999999</v>
      </c>
      <c r="I181" s="301"/>
      <c r="J181" s="257"/>
      <c r="K181" s="278"/>
      <c r="L181" s="287">
        <f>SUM(L182:L184)</f>
        <v>0</v>
      </c>
      <c r="M181" s="200">
        <f>SUM(M182:M184)</f>
        <v>0</v>
      </c>
      <c r="N181" s="270">
        <f>SUM(N182:N184)</f>
        <v>0</v>
      </c>
      <c r="O181" s="207">
        <f>L181/H181</f>
        <v>0</v>
      </c>
      <c r="P181" s="208">
        <f>M181/H181</f>
        <v>0</v>
      </c>
      <c r="Q181" s="209">
        <f>O181+P181</f>
        <v>0</v>
      </c>
    </row>
    <row r="182" spans="1:17" ht="33.75">
      <c r="A182" s="165"/>
      <c r="B182" s="183" t="s">
        <v>1542</v>
      </c>
      <c r="C182" s="183" t="s">
        <v>1275</v>
      </c>
      <c r="D182" s="184" t="s">
        <v>1279</v>
      </c>
      <c r="E182" s="243">
        <v>135.18</v>
      </c>
      <c r="F182" s="210" t="s">
        <v>1189</v>
      </c>
      <c r="G182" s="243">
        <v>64.72</v>
      </c>
      <c r="H182" s="293">
        <f>ROUNDDOWN(E182*G182,2)</f>
        <v>8748.84</v>
      </c>
      <c r="I182" s="300">
        <v>0</v>
      </c>
      <c r="J182" s="296">
        <v>0</v>
      </c>
      <c r="K182" s="277">
        <f>I182+J182</f>
        <v>0</v>
      </c>
      <c r="L182" s="286">
        <f>ROUNDDOWN(G182*I182,2)</f>
        <v>0</v>
      </c>
      <c r="M182" s="262">
        <f>ROUNDDOWN(G182*J182,2)</f>
        <v>0</v>
      </c>
      <c r="N182" s="269">
        <f>ROUNDDOWN(G182*K182,2)</f>
        <v>0</v>
      </c>
      <c r="O182" s="175">
        <f>I182/E182</f>
        <v>0</v>
      </c>
      <c r="P182" s="176">
        <f>J182/E182</f>
        <v>0</v>
      </c>
      <c r="Q182" s="190">
        <f t="shared" ref="Q182:Q184" si="257">O182+P182</f>
        <v>0</v>
      </c>
    </row>
    <row r="183" spans="1:17" ht="22.5">
      <c r="A183" s="165"/>
      <c r="B183" s="183" t="s">
        <v>1543</v>
      </c>
      <c r="C183" s="183" t="s">
        <v>1528</v>
      </c>
      <c r="D183" s="184" t="s">
        <v>1545</v>
      </c>
      <c r="E183" s="243">
        <v>12.8</v>
      </c>
      <c r="F183" s="210" t="s">
        <v>1143</v>
      </c>
      <c r="G183" s="243">
        <v>51.97</v>
      </c>
      <c r="H183" s="293">
        <f>ROUNDDOWN(E183*G183,2)</f>
        <v>665.21</v>
      </c>
      <c r="I183" s="300">
        <v>0</v>
      </c>
      <c r="J183" s="296">
        <v>0</v>
      </c>
      <c r="K183" s="277">
        <f>I183+J183</f>
        <v>0</v>
      </c>
      <c r="L183" s="286">
        <f>ROUNDDOWN(G183*I183,2)</f>
        <v>0</v>
      </c>
      <c r="M183" s="262">
        <f>ROUNDDOWN(G183*J183,2)</f>
        <v>0</v>
      </c>
      <c r="N183" s="269">
        <f>ROUNDDOWN(G183*K183,2)</f>
        <v>0</v>
      </c>
      <c r="O183" s="175">
        <f>I183/E183</f>
        <v>0</v>
      </c>
      <c r="P183" s="176">
        <f>J183/E183</f>
        <v>0</v>
      </c>
      <c r="Q183" s="190">
        <f t="shared" si="257"/>
        <v>0</v>
      </c>
    </row>
    <row r="184" spans="1:17" ht="22.5">
      <c r="A184" s="165"/>
      <c r="B184" s="183" t="s">
        <v>1544</v>
      </c>
      <c r="C184" s="183" t="s">
        <v>1529</v>
      </c>
      <c r="D184" s="184" t="s">
        <v>1546</v>
      </c>
      <c r="E184" s="243">
        <v>15.6</v>
      </c>
      <c r="F184" s="210" t="s">
        <v>1143</v>
      </c>
      <c r="G184" s="243">
        <v>49.63</v>
      </c>
      <c r="H184" s="293">
        <f>ROUNDDOWN(E184*G184,2)</f>
        <v>774.22</v>
      </c>
      <c r="I184" s="300">
        <v>0</v>
      </c>
      <c r="J184" s="296">
        <v>0</v>
      </c>
      <c r="K184" s="277">
        <f t="shared" ref="K184" si="258">I184+J184</f>
        <v>0</v>
      </c>
      <c r="L184" s="286">
        <f t="shared" ref="L184" si="259">ROUNDDOWN(G184*I184,2)</f>
        <v>0</v>
      </c>
      <c r="M184" s="262">
        <f t="shared" ref="M184" si="260">ROUNDDOWN(G184*J184,2)</f>
        <v>0</v>
      </c>
      <c r="N184" s="269">
        <f t="shared" ref="N184" si="261">ROUNDDOWN(G184*K184,2)</f>
        <v>0</v>
      </c>
      <c r="O184" s="175">
        <f t="shared" ref="O184" si="262">I184/E184</f>
        <v>0</v>
      </c>
      <c r="P184" s="176">
        <f t="shared" ref="P184" si="263">J184/E184</f>
        <v>0</v>
      </c>
      <c r="Q184" s="190">
        <f t="shared" si="257"/>
        <v>0</v>
      </c>
    </row>
    <row r="185" spans="1:17">
      <c r="A185" s="165"/>
      <c r="B185" s="203" t="s">
        <v>1547</v>
      </c>
      <c r="C185" s="204"/>
      <c r="D185" s="199" t="s">
        <v>1548</v>
      </c>
      <c r="E185" s="205"/>
      <c r="F185" s="213"/>
      <c r="G185" s="205"/>
      <c r="H185" s="278">
        <f>SUM(H186:H196)</f>
        <v>32126.68</v>
      </c>
      <c r="I185" s="301"/>
      <c r="J185" s="257"/>
      <c r="K185" s="278"/>
      <c r="L185" s="287">
        <f>SUM(L186:L196)</f>
        <v>0</v>
      </c>
      <c r="M185" s="200">
        <f t="shared" ref="M185:N185" si="264">SUM(M186:M196)</f>
        <v>0</v>
      </c>
      <c r="N185" s="270">
        <f t="shared" si="264"/>
        <v>0</v>
      </c>
      <c r="O185" s="207">
        <f>L185/H185</f>
        <v>0</v>
      </c>
      <c r="P185" s="208">
        <f>M185/H185</f>
        <v>0</v>
      </c>
      <c r="Q185" s="209">
        <f>O185+P185</f>
        <v>0</v>
      </c>
    </row>
    <row r="186" spans="1:17" ht="45">
      <c r="A186" s="165"/>
      <c r="B186" s="183" t="s">
        <v>1549</v>
      </c>
      <c r="C186" s="183" t="s">
        <v>1530</v>
      </c>
      <c r="D186" s="184" t="s">
        <v>1560</v>
      </c>
      <c r="E186" s="243">
        <v>149.08000000000001</v>
      </c>
      <c r="F186" s="210" t="s">
        <v>1189</v>
      </c>
      <c r="G186" s="243">
        <v>8.4600000000000009</v>
      </c>
      <c r="H186" s="293">
        <f>ROUNDDOWN(E186*G186,2)</f>
        <v>1261.21</v>
      </c>
      <c r="I186" s="300">
        <v>0</v>
      </c>
      <c r="J186" s="296">
        <v>0</v>
      </c>
      <c r="K186" s="277">
        <f>I186+J186</f>
        <v>0</v>
      </c>
      <c r="L186" s="286">
        <f>ROUNDDOWN(G186*I186,2)</f>
        <v>0</v>
      </c>
      <c r="M186" s="262">
        <f>ROUNDDOWN(G186*J186,2)</f>
        <v>0</v>
      </c>
      <c r="N186" s="269">
        <f>ROUNDDOWN(G186*K186,2)</f>
        <v>0</v>
      </c>
      <c r="O186" s="175">
        <f>I186/E186</f>
        <v>0</v>
      </c>
      <c r="P186" s="176">
        <f>J186/E186</f>
        <v>0</v>
      </c>
      <c r="Q186" s="190">
        <f t="shared" ref="Q186:Q187" si="265">O186+P186</f>
        <v>0</v>
      </c>
    </row>
    <row r="187" spans="1:17" ht="33.75">
      <c r="A187" s="165"/>
      <c r="B187" s="183" t="s">
        <v>1550</v>
      </c>
      <c r="C187" s="183" t="s">
        <v>1314</v>
      </c>
      <c r="D187" s="184" t="s">
        <v>1316</v>
      </c>
      <c r="E187" s="243">
        <v>174.22</v>
      </c>
      <c r="F187" s="210" t="s">
        <v>1189</v>
      </c>
      <c r="G187" s="243">
        <v>4.71</v>
      </c>
      <c r="H187" s="293">
        <f>ROUNDDOWN(E187*G187,2)</f>
        <v>820.57</v>
      </c>
      <c r="I187" s="300">
        <v>0</v>
      </c>
      <c r="J187" s="296">
        <v>0</v>
      </c>
      <c r="K187" s="277">
        <f>I187+J187</f>
        <v>0</v>
      </c>
      <c r="L187" s="286">
        <f>ROUNDDOWN(G187*I187,2)</f>
        <v>0</v>
      </c>
      <c r="M187" s="262">
        <f>ROUNDDOWN(G187*J187,2)</f>
        <v>0</v>
      </c>
      <c r="N187" s="269">
        <f>ROUNDDOWN(G187*K187,2)</f>
        <v>0</v>
      </c>
      <c r="O187" s="175">
        <f>I187/E187</f>
        <v>0</v>
      </c>
      <c r="P187" s="176">
        <f>J187/E187</f>
        <v>0</v>
      </c>
      <c r="Q187" s="190">
        <f t="shared" si="265"/>
        <v>0</v>
      </c>
    </row>
    <row r="188" spans="1:17" ht="45">
      <c r="A188" s="165"/>
      <c r="B188" s="183" t="s">
        <v>1551</v>
      </c>
      <c r="C188" s="183" t="s">
        <v>1531</v>
      </c>
      <c r="D188" s="184" t="s">
        <v>1561</v>
      </c>
      <c r="E188" s="243">
        <v>323.3</v>
      </c>
      <c r="F188" s="210" t="s">
        <v>1189</v>
      </c>
      <c r="G188" s="243">
        <v>31.2</v>
      </c>
      <c r="H188" s="293">
        <f t="shared" ref="H188:H196" si="266">ROUNDDOWN(E188*G188,2)</f>
        <v>10086.959999999999</v>
      </c>
      <c r="I188" s="300">
        <v>0</v>
      </c>
      <c r="J188" s="297">
        <v>0</v>
      </c>
      <c r="K188" s="277">
        <f t="shared" ref="K188:K196" si="267">I188+J188</f>
        <v>0</v>
      </c>
      <c r="L188" s="286">
        <f t="shared" ref="L188:L196" si="268">ROUNDDOWN(G188*I188,2)</f>
        <v>0</v>
      </c>
      <c r="M188" s="262">
        <f t="shared" ref="M188:M196" si="269">ROUNDDOWN(G188*J188,2)</f>
        <v>0</v>
      </c>
      <c r="N188" s="269">
        <f t="shared" ref="N188:N195" si="270">ROUNDDOWN(G188*K188,2)</f>
        <v>0</v>
      </c>
      <c r="O188" s="175">
        <f t="shared" ref="O188:O196" si="271">I188/E188</f>
        <v>0</v>
      </c>
      <c r="P188" s="176">
        <f t="shared" ref="P188:P196" si="272">J188/E188</f>
        <v>0</v>
      </c>
      <c r="Q188" s="190">
        <f t="shared" ref="Q188:Q196" si="273">O188+P188</f>
        <v>0</v>
      </c>
    </row>
    <row r="189" spans="1:17" ht="33.75">
      <c r="A189" s="165"/>
      <c r="B189" s="183" t="s">
        <v>1552</v>
      </c>
      <c r="C189" s="183" t="s">
        <v>1532</v>
      </c>
      <c r="D189" s="184" t="s">
        <v>1562</v>
      </c>
      <c r="E189" s="243">
        <v>133.16</v>
      </c>
      <c r="F189" s="210" t="s">
        <v>1189</v>
      </c>
      <c r="G189" s="243">
        <v>77.05</v>
      </c>
      <c r="H189" s="293">
        <f t="shared" si="266"/>
        <v>10259.969999999999</v>
      </c>
      <c r="I189" s="300">
        <v>0</v>
      </c>
      <c r="J189" s="297">
        <v>0</v>
      </c>
      <c r="K189" s="277">
        <f t="shared" si="267"/>
        <v>0</v>
      </c>
      <c r="L189" s="286">
        <f t="shared" si="268"/>
        <v>0</v>
      </c>
      <c r="M189" s="262">
        <f t="shared" si="269"/>
        <v>0</v>
      </c>
      <c r="N189" s="269">
        <f t="shared" si="270"/>
        <v>0</v>
      </c>
      <c r="O189" s="175">
        <f t="shared" si="271"/>
        <v>0</v>
      </c>
      <c r="P189" s="176">
        <f t="shared" si="272"/>
        <v>0</v>
      </c>
      <c r="Q189" s="190">
        <f t="shared" si="273"/>
        <v>0</v>
      </c>
    </row>
    <row r="190" spans="1:17" ht="22.5">
      <c r="A190" s="165"/>
      <c r="B190" s="183" t="s">
        <v>1553</v>
      </c>
      <c r="C190" s="183" t="s">
        <v>1533</v>
      </c>
      <c r="D190" s="184" t="s">
        <v>1563</v>
      </c>
      <c r="E190" s="243">
        <v>170.35</v>
      </c>
      <c r="F190" s="210" t="s">
        <v>1189</v>
      </c>
      <c r="G190" s="243">
        <v>14.66</v>
      </c>
      <c r="H190" s="293">
        <f t="shared" si="266"/>
        <v>2497.33</v>
      </c>
      <c r="I190" s="300">
        <v>0</v>
      </c>
      <c r="J190" s="297">
        <v>0</v>
      </c>
      <c r="K190" s="277">
        <f t="shared" si="267"/>
        <v>0</v>
      </c>
      <c r="L190" s="286">
        <f t="shared" si="268"/>
        <v>0</v>
      </c>
      <c r="M190" s="262">
        <f t="shared" si="269"/>
        <v>0</v>
      </c>
      <c r="N190" s="269">
        <f t="shared" si="270"/>
        <v>0</v>
      </c>
      <c r="O190" s="175">
        <f t="shared" si="271"/>
        <v>0</v>
      </c>
      <c r="P190" s="176">
        <f t="shared" si="272"/>
        <v>0</v>
      </c>
      <c r="Q190" s="190">
        <f t="shared" si="273"/>
        <v>0</v>
      </c>
    </row>
    <row r="191" spans="1:17" ht="33.75">
      <c r="A191" s="165"/>
      <c r="B191" s="183" t="s">
        <v>1554</v>
      </c>
      <c r="C191" s="183" t="s">
        <v>1534</v>
      </c>
      <c r="D191" s="184" t="s">
        <v>1564</v>
      </c>
      <c r="E191" s="243">
        <v>170.35</v>
      </c>
      <c r="F191" s="210" t="s">
        <v>1189</v>
      </c>
      <c r="G191" s="243">
        <v>4.99</v>
      </c>
      <c r="H191" s="293">
        <f t="shared" si="266"/>
        <v>850.04</v>
      </c>
      <c r="I191" s="300">
        <v>0</v>
      </c>
      <c r="J191" s="297">
        <v>0</v>
      </c>
      <c r="K191" s="277">
        <f t="shared" si="267"/>
        <v>0</v>
      </c>
      <c r="L191" s="286">
        <f t="shared" si="268"/>
        <v>0</v>
      </c>
      <c r="M191" s="262">
        <f t="shared" si="269"/>
        <v>0</v>
      </c>
      <c r="N191" s="269">
        <f t="shared" si="270"/>
        <v>0</v>
      </c>
      <c r="O191" s="175">
        <f t="shared" si="271"/>
        <v>0</v>
      </c>
      <c r="P191" s="176">
        <f t="shared" si="272"/>
        <v>0</v>
      </c>
      <c r="Q191" s="190">
        <f t="shared" si="273"/>
        <v>0</v>
      </c>
    </row>
    <row r="192" spans="1:17" ht="22.5">
      <c r="A192" s="165"/>
      <c r="B192" s="183" t="s">
        <v>1555</v>
      </c>
      <c r="C192" s="183" t="s">
        <v>1346</v>
      </c>
      <c r="D192" s="184" t="s">
        <v>1176</v>
      </c>
      <c r="E192" s="243">
        <v>170.35</v>
      </c>
      <c r="F192" s="210" t="s">
        <v>1189</v>
      </c>
      <c r="G192" s="243">
        <v>13.82</v>
      </c>
      <c r="H192" s="293">
        <f t="shared" si="266"/>
        <v>2354.23</v>
      </c>
      <c r="I192" s="300">
        <v>0</v>
      </c>
      <c r="J192" s="297">
        <v>0</v>
      </c>
      <c r="K192" s="277">
        <f t="shared" si="267"/>
        <v>0</v>
      </c>
      <c r="L192" s="286">
        <f t="shared" si="268"/>
        <v>0</v>
      </c>
      <c r="M192" s="262">
        <f t="shared" si="269"/>
        <v>0</v>
      </c>
      <c r="N192" s="269">
        <f t="shared" si="270"/>
        <v>0</v>
      </c>
      <c r="O192" s="175">
        <f t="shared" si="271"/>
        <v>0</v>
      </c>
      <c r="P192" s="176">
        <f t="shared" si="272"/>
        <v>0</v>
      </c>
      <c r="Q192" s="190">
        <f t="shared" si="273"/>
        <v>0</v>
      </c>
    </row>
    <row r="193" spans="1:17" ht="22.5">
      <c r="A193" s="165"/>
      <c r="B193" s="183" t="s">
        <v>1556</v>
      </c>
      <c r="C193" s="183" t="s">
        <v>1304</v>
      </c>
      <c r="D193" s="184" t="s">
        <v>1175</v>
      </c>
      <c r="E193" s="243">
        <v>31.24</v>
      </c>
      <c r="F193" s="210" t="s">
        <v>1189</v>
      </c>
      <c r="G193" s="243">
        <v>50.78</v>
      </c>
      <c r="H193" s="293">
        <f t="shared" si="266"/>
        <v>1586.36</v>
      </c>
      <c r="I193" s="300">
        <v>0</v>
      </c>
      <c r="J193" s="297">
        <v>0</v>
      </c>
      <c r="K193" s="277">
        <f t="shared" si="267"/>
        <v>0</v>
      </c>
      <c r="L193" s="286">
        <f t="shared" si="268"/>
        <v>0</v>
      </c>
      <c r="M193" s="262">
        <f t="shared" si="269"/>
        <v>0</v>
      </c>
      <c r="N193" s="269">
        <f t="shared" si="270"/>
        <v>0</v>
      </c>
      <c r="O193" s="175">
        <f t="shared" si="271"/>
        <v>0</v>
      </c>
      <c r="P193" s="176">
        <f t="shared" si="272"/>
        <v>0</v>
      </c>
      <c r="Q193" s="190">
        <f t="shared" si="273"/>
        <v>0</v>
      </c>
    </row>
    <row r="194" spans="1:17" ht="22.5">
      <c r="A194" s="165"/>
      <c r="B194" s="183" t="s">
        <v>1557</v>
      </c>
      <c r="C194" s="183" t="s">
        <v>1535</v>
      </c>
      <c r="D194" s="184" t="s">
        <v>1565</v>
      </c>
      <c r="E194" s="243">
        <v>31.24</v>
      </c>
      <c r="F194" s="210" t="s">
        <v>1189</v>
      </c>
      <c r="G194" s="243">
        <v>5.28</v>
      </c>
      <c r="H194" s="293">
        <f t="shared" si="266"/>
        <v>164.94</v>
      </c>
      <c r="I194" s="300">
        <v>0</v>
      </c>
      <c r="J194" s="297">
        <v>0</v>
      </c>
      <c r="K194" s="277">
        <f t="shared" si="267"/>
        <v>0</v>
      </c>
      <c r="L194" s="286">
        <f t="shared" si="268"/>
        <v>0</v>
      </c>
      <c r="M194" s="262">
        <f t="shared" si="269"/>
        <v>0</v>
      </c>
      <c r="N194" s="269">
        <f t="shared" si="270"/>
        <v>0</v>
      </c>
      <c r="O194" s="175">
        <f t="shared" si="271"/>
        <v>0</v>
      </c>
      <c r="P194" s="176">
        <f t="shared" si="272"/>
        <v>0</v>
      </c>
      <c r="Q194" s="190">
        <f t="shared" si="273"/>
        <v>0</v>
      </c>
    </row>
    <row r="195" spans="1:17" ht="22.5">
      <c r="A195" s="165"/>
      <c r="B195" s="183" t="s">
        <v>1558</v>
      </c>
      <c r="C195" s="183" t="s">
        <v>1349</v>
      </c>
      <c r="D195" s="184" t="s">
        <v>1354</v>
      </c>
      <c r="E195" s="243">
        <v>31.24</v>
      </c>
      <c r="F195" s="210" t="s">
        <v>1189</v>
      </c>
      <c r="G195" s="243">
        <v>16.25</v>
      </c>
      <c r="H195" s="293">
        <f t="shared" si="266"/>
        <v>507.65</v>
      </c>
      <c r="I195" s="300">
        <v>0</v>
      </c>
      <c r="J195" s="297">
        <v>0</v>
      </c>
      <c r="K195" s="277">
        <f t="shared" si="267"/>
        <v>0</v>
      </c>
      <c r="L195" s="286">
        <f t="shared" si="268"/>
        <v>0</v>
      </c>
      <c r="M195" s="262">
        <f t="shared" si="269"/>
        <v>0</v>
      </c>
      <c r="N195" s="269">
        <f t="shared" si="270"/>
        <v>0</v>
      </c>
      <c r="O195" s="175">
        <f t="shared" si="271"/>
        <v>0</v>
      </c>
      <c r="P195" s="176">
        <f t="shared" si="272"/>
        <v>0</v>
      </c>
      <c r="Q195" s="190">
        <f t="shared" si="273"/>
        <v>0</v>
      </c>
    </row>
    <row r="196" spans="1:17" ht="33.75">
      <c r="A196" s="165"/>
      <c r="B196" s="183" t="s">
        <v>1559</v>
      </c>
      <c r="C196" s="183" t="s">
        <v>1536</v>
      </c>
      <c r="D196" s="184" t="s">
        <v>1566</v>
      </c>
      <c r="E196" s="243">
        <v>12.11</v>
      </c>
      <c r="F196" s="210" t="s">
        <v>1189</v>
      </c>
      <c r="G196" s="243">
        <v>143.47</v>
      </c>
      <c r="H196" s="293">
        <f t="shared" si="266"/>
        <v>1737.42</v>
      </c>
      <c r="I196" s="300">
        <v>0</v>
      </c>
      <c r="J196" s="297">
        <v>0</v>
      </c>
      <c r="K196" s="277">
        <f t="shared" si="267"/>
        <v>0</v>
      </c>
      <c r="L196" s="286">
        <f t="shared" si="268"/>
        <v>0</v>
      </c>
      <c r="M196" s="262">
        <f t="shared" si="269"/>
        <v>0</v>
      </c>
      <c r="N196" s="269">
        <f>ROUNDDOWN(G196*K196,2)</f>
        <v>0</v>
      </c>
      <c r="O196" s="175">
        <f t="shared" si="271"/>
        <v>0</v>
      </c>
      <c r="P196" s="176">
        <f t="shared" si="272"/>
        <v>0</v>
      </c>
      <c r="Q196" s="190">
        <f t="shared" si="273"/>
        <v>0</v>
      </c>
    </row>
    <row r="197" spans="1:17">
      <c r="A197" s="165"/>
      <c r="B197" s="203" t="s">
        <v>1567</v>
      </c>
      <c r="C197" s="204"/>
      <c r="D197" s="199" t="s">
        <v>1568</v>
      </c>
      <c r="E197" s="205"/>
      <c r="F197" s="213"/>
      <c r="G197" s="205"/>
      <c r="H197" s="278">
        <f>SUM(H198:H199)</f>
        <v>7647.54</v>
      </c>
      <c r="I197" s="301"/>
      <c r="J197" s="257"/>
      <c r="K197" s="278"/>
      <c r="L197" s="287">
        <f>SUM(L198:L199)</f>
        <v>0</v>
      </c>
      <c r="M197" s="200">
        <f t="shared" ref="M197:N197" si="274">SUM(M198:M199)</f>
        <v>0</v>
      </c>
      <c r="N197" s="270">
        <f t="shared" si="274"/>
        <v>0</v>
      </c>
      <c r="O197" s="207">
        <f>L197/H197</f>
        <v>0</v>
      </c>
      <c r="P197" s="208">
        <f>M197/H197</f>
        <v>0</v>
      </c>
      <c r="Q197" s="209">
        <f>O197+P197</f>
        <v>0</v>
      </c>
    </row>
    <row r="198" spans="1:17" ht="33.75">
      <c r="A198" s="165"/>
      <c r="B198" s="183" t="s">
        <v>1569</v>
      </c>
      <c r="C198" s="183" t="s">
        <v>1571</v>
      </c>
      <c r="D198" s="184" t="s">
        <v>1573</v>
      </c>
      <c r="E198" s="243">
        <v>31.24</v>
      </c>
      <c r="F198" s="210" t="s">
        <v>1189</v>
      </c>
      <c r="G198" s="243">
        <v>168.79</v>
      </c>
      <c r="H198" s="293">
        <f>ROUNDDOWN(E198*G198,2)</f>
        <v>5272.99</v>
      </c>
      <c r="I198" s="300">
        <v>0</v>
      </c>
      <c r="J198" s="297">
        <v>0</v>
      </c>
      <c r="K198" s="277">
        <f>I198+J198</f>
        <v>0</v>
      </c>
      <c r="L198" s="286">
        <f>ROUNDDOWN(G198*I198,2)</f>
        <v>0</v>
      </c>
      <c r="M198" s="262">
        <f>ROUNDDOWN(G198*J198,2)</f>
        <v>0</v>
      </c>
      <c r="N198" s="269">
        <f>ROUNDDOWN(G198*K198,2)</f>
        <v>0</v>
      </c>
      <c r="O198" s="175">
        <f>I198/E198</f>
        <v>0</v>
      </c>
      <c r="P198" s="176">
        <f>J198/E198</f>
        <v>0</v>
      </c>
      <c r="Q198" s="190">
        <f t="shared" ref="Q198:Q199" si="275">O198+P198</f>
        <v>0</v>
      </c>
    </row>
    <row r="199" spans="1:17" ht="33.75">
      <c r="A199" s="165"/>
      <c r="B199" s="183" t="s">
        <v>1570</v>
      </c>
      <c r="C199" s="183" t="s">
        <v>1572</v>
      </c>
      <c r="D199" s="184" t="s">
        <v>1574</v>
      </c>
      <c r="E199" s="243">
        <v>31.24</v>
      </c>
      <c r="F199" s="210" t="s">
        <v>1189</v>
      </c>
      <c r="G199" s="243">
        <v>76.010000000000005</v>
      </c>
      <c r="H199" s="293">
        <f>ROUNDDOWN(E199*G199,2)</f>
        <v>2374.5500000000002</v>
      </c>
      <c r="I199" s="300">
        <v>0</v>
      </c>
      <c r="J199" s="297">
        <v>0</v>
      </c>
      <c r="K199" s="277">
        <f>I199+J199</f>
        <v>0</v>
      </c>
      <c r="L199" s="286">
        <f>ROUNDDOWN(G199*I199,2)</f>
        <v>0</v>
      </c>
      <c r="M199" s="262">
        <f>ROUNDDOWN(G199*J199,2)</f>
        <v>0</v>
      </c>
      <c r="N199" s="269">
        <f>ROUNDDOWN(G199*K199,2)</f>
        <v>0</v>
      </c>
      <c r="O199" s="175">
        <f>I199/E199</f>
        <v>0</v>
      </c>
      <c r="P199" s="176">
        <f>J199/E199</f>
        <v>0</v>
      </c>
      <c r="Q199" s="190">
        <f t="shared" si="275"/>
        <v>0</v>
      </c>
    </row>
    <row r="200" spans="1:17">
      <c r="A200" s="165"/>
      <c r="B200" s="203" t="s">
        <v>1575</v>
      </c>
      <c r="C200" s="204"/>
      <c r="D200" s="199" t="s">
        <v>1151</v>
      </c>
      <c r="E200" s="205"/>
      <c r="F200" s="213"/>
      <c r="G200" s="205"/>
      <c r="H200" s="278">
        <f>SUM(H201:H204)</f>
        <v>11836.060000000001</v>
      </c>
      <c r="I200" s="301"/>
      <c r="J200" s="257"/>
      <c r="K200" s="278"/>
      <c r="L200" s="287">
        <f>SUM(L201:L204)</f>
        <v>0</v>
      </c>
      <c r="M200" s="200">
        <f t="shared" ref="M200:N200" si="276">SUM(M201:M204)</f>
        <v>0</v>
      </c>
      <c r="N200" s="270">
        <f t="shared" si="276"/>
        <v>0</v>
      </c>
      <c r="O200" s="207">
        <f>L200/H200</f>
        <v>0</v>
      </c>
      <c r="P200" s="208">
        <f>M200/H200</f>
        <v>0</v>
      </c>
      <c r="Q200" s="209">
        <f>O200+P200</f>
        <v>0</v>
      </c>
    </row>
    <row r="201" spans="1:17" ht="56.25">
      <c r="A201" s="165"/>
      <c r="B201" s="183" t="s">
        <v>1576</v>
      </c>
      <c r="C201" s="183" t="s">
        <v>1580</v>
      </c>
      <c r="D201" s="184" t="s">
        <v>1584</v>
      </c>
      <c r="E201" s="243">
        <v>3</v>
      </c>
      <c r="F201" s="210" t="s">
        <v>1144</v>
      </c>
      <c r="G201" s="243">
        <v>1253.22</v>
      </c>
      <c r="H201" s="293">
        <f>ROUNDDOWN(E201*G201,2)</f>
        <v>3759.66</v>
      </c>
      <c r="I201" s="300">
        <v>0</v>
      </c>
      <c r="J201" s="297">
        <v>0</v>
      </c>
      <c r="K201" s="277">
        <f>I201+J201</f>
        <v>0</v>
      </c>
      <c r="L201" s="286">
        <f>ROUNDDOWN(G201*I201,2)</f>
        <v>0</v>
      </c>
      <c r="M201" s="262">
        <f>ROUNDDOWN(G201*J201,2)</f>
        <v>0</v>
      </c>
      <c r="N201" s="269">
        <f>ROUNDDOWN(G201*K201,2)</f>
        <v>0</v>
      </c>
      <c r="O201" s="175">
        <f>I201/E201</f>
        <v>0</v>
      </c>
      <c r="P201" s="176">
        <f>J201/E201</f>
        <v>0</v>
      </c>
      <c r="Q201" s="190">
        <f t="shared" ref="Q201:Q202" si="277">O201+P201</f>
        <v>0</v>
      </c>
    </row>
    <row r="202" spans="1:17" ht="56.25">
      <c r="A202" s="165"/>
      <c r="B202" s="183" t="s">
        <v>1577</v>
      </c>
      <c r="C202" s="183" t="s">
        <v>1581</v>
      </c>
      <c r="D202" s="184" t="s">
        <v>1585</v>
      </c>
      <c r="E202" s="243">
        <v>2</v>
      </c>
      <c r="F202" s="210" t="s">
        <v>1144</v>
      </c>
      <c r="G202" s="243">
        <v>1103.3900000000001</v>
      </c>
      <c r="H202" s="293">
        <f>ROUNDDOWN(E202*G202,2)</f>
        <v>2206.7800000000002</v>
      </c>
      <c r="I202" s="300">
        <v>0</v>
      </c>
      <c r="J202" s="297">
        <v>0</v>
      </c>
      <c r="K202" s="277">
        <f>I202+J202</f>
        <v>0</v>
      </c>
      <c r="L202" s="286">
        <f>ROUNDDOWN(G202*I202,2)</f>
        <v>0</v>
      </c>
      <c r="M202" s="262">
        <f>ROUNDDOWN(G202*J202,2)</f>
        <v>0</v>
      </c>
      <c r="N202" s="269">
        <f>ROUNDDOWN(G202*K202,2)</f>
        <v>0</v>
      </c>
      <c r="O202" s="175">
        <f>I202/E202</f>
        <v>0</v>
      </c>
      <c r="P202" s="176">
        <f>J202/E202</f>
        <v>0</v>
      </c>
      <c r="Q202" s="190">
        <f t="shared" si="277"/>
        <v>0</v>
      </c>
    </row>
    <row r="203" spans="1:17" ht="67.5">
      <c r="A203" s="165"/>
      <c r="B203" s="183" t="s">
        <v>1578</v>
      </c>
      <c r="C203" s="183" t="s">
        <v>1582</v>
      </c>
      <c r="D203" s="184" t="s">
        <v>1586</v>
      </c>
      <c r="E203" s="243">
        <v>1.2</v>
      </c>
      <c r="F203" s="210" t="s">
        <v>1189</v>
      </c>
      <c r="G203" s="243">
        <v>408.5</v>
      </c>
      <c r="H203" s="293">
        <f t="shared" ref="H203:H204" si="278">ROUNDDOWN(E203*G203,2)</f>
        <v>490.2</v>
      </c>
      <c r="I203" s="300">
        <v>0</v>
      </c>
      <c r="J203" s="297">
        <v>0</v>
      </c>
      <c r="K203" s="277">
        <f t="shared" ref="K203:K204" si="279">I203+J203</f>
        <v>0</v>
      </c>
      <c r="L203" s="286">
        <f t="shared" ref="L203:L204" si="280">ROUNDDOWN(G203*I203,2)</f>
        <v>0</v>
      </c>
      <c r="M203" s="262">
        <f t="shared" ref="M203:M204" si="281">ROUNDDOWN(G203*J203,2)</f>
        <v>0</v>
      </c>
      <c r="N203" s="269">
        <f t="shared" ref="N203:N204" si="282">ROUNDDOWN(G203*K203,2)</f>
        <v>0</v>
      </c>
      <c r="O203" s="175">
        <f t="shared" ref="O203:O204" si="283">I203/E203</f>
        <v>0</v>
      </c>
      <c r="P203" s="176">
        <f t="shared" ref="P203:P204" si="284">J203/E203</f>
        <v>0</v>
      </c>
      <c r="Q203" s="190">
        <f t="shared" ref="Q203:Q204" si="285">O203+P203</f>
        <v>0</v>
      </c>
    </row>
    <row r="204" spans="1:17" ht="45">
      <c r="A204" s="165"/>
      <c r="B204" s="183" t="s">
        <v>1579</v>
      </c>
      <c r="C204" s="183" t="s">
        <v>1583</v>
      </c>
      <c r="D204" s="184" t="s">
        <v>1587</v>
      </c>
      <c r="E204" s="243">
        <v>6</v>
      </c>
      <c r="F204" s="210" t="s">
        <v>1144</v>
      </c>
      <c r="G204" s="243">
        <v>896.57</v>
      </c>
      <c r="H204" s="293">
        <f t="shared" si="278"/>
        <v>5379.42</v>
      </c>
      <c r="I204" s="300">
        <v>0</v>
      </c>
      <c r="J204" s="297">
        <v>0</v>
      </c>
      <c r="K204" s="277">
        <f t="shared" si="279"/>
        <v>0</v>
      </c>
      <c r="L204" s="286">
        <f t="shared" si="280"/>
        <v>0</v>
      </c>
      <c r="M204" s="262">
        <f t="shared" si="281"/>
        <v>0</v>
      </c>
      <c r="N204" s="269">
        <f t="shared" si="282"/>
        <v>0</v>
      </c>
      <c r="O204" s="175">
        <f t="shared" si="283"/>
        <v>0</v>
      </c>
      <c r="P204" s="176">
        <f t="shared" si="284"/>
        <v>0</v>
      </c>
      <c r="Q204" s="190">
        <f t="shared" si="285"/>
        <v>0</v>
      </c>
    </row>
    <row r="205" spans="1:17">
      <c r="A205" s="165"/>
      <c r="B205" s="203" t="s">
        <v>1588</v>
      </c>
      <c r="C205" s="204"/>
      <c r="D205" s="199" t="s">
        <v>1589</v>
      </c>
      <c r="E205" s="205"/>
      <c r="F205" s="213"/>
      <c r="G205" s="205"/>
      <c r="H205" s="278">
        <f>SUM(H206:H209)</f>
        <v>4834.5999999999995</v>
      </c>
      <c r="I205" s="301"/>
      <c r="J205" s="257"/>
      <c r="K205" s="278"/>
      <c r="L205" s="287">
        <f>SUM(L206:L209)</f>
        <v>0</v>
      </c>
      <c r="M205" s="200">
        <f t="shared" ref="M205" si="286">SUM(M206:M209)</f>
        <v>0</v>
      </c>
      <c r="N205" s="270">
        <f t="shared" ref="N205" si="287">SUM(N206:N209)</f>
        <v>0</v>
      </c>
      <c r="O205" s="207">
        <f>L205/H205</f>
        <v>0</v>
      </c>
      <c r="P205" s="208">
        <f>M205/H205</f>
        <v>0</v>
      </c>
      <c r="Q205" s="209">
        <f>O205+P205</f>
        <v>0</v>
      </c>
    </row>
    <row r="206" spans="1:17" ht="45">
      <c r="A206" s="165"/>
      <c r="B206" s="183" t="s">
        <v>1590</v>
      </c>
      <c r="C206" s="183" t="s">
        <v>1594</v>
      </c>
      <c r="D206" s="184" t="s">
        <v>1598</v>
      </c>
      <c r="E206" s="243">
        <v>27.72</v>
      </c>
      <c r="F206" s="210" t="s">
        <v>1189</v>
      </c>
      <c r="G206" s="243">
        <v>24.63</v>
      </c>
      <c r="H206" s="293">
        <f>ROUNDDOWN(E206*G206,2)</f>
        <v>682.74</v>
      </c>
      <c r="I206" s="300">
        <v>0</v>
      </c>
      <c r="J206" s="297">
        <v>0</v>
      </c>
      <c r="K206" s="277">
        <f>I206+J206</f>
        <v>0</v>
      </c>
      <c r="L206" s="286">
        <f>ROUNDDOWN(G206*I206,2)</f>
        <v>0</v>
      </c>
      <c r="M206" s="262">
        <f>ROUNDDOWN(G206*J206,2)</f>
        <v>0</v>
      </c>
      <c r="N206" s="269">
        <f>ROUNDDOWN(G206*K206,2)</f>
        <v>0</v>
      </c>
      <c r="O206" s="175">
        <f>I206/E206</f>
        <v>0</v>
      </c>
      <c r="P206" s="176">
        <f>J206/E206</f>
        <v>0</v>
      </c>
      <c r="Q206" s="190">
        <f t="shared" ref="Q206:Q209" si="288">O206+P206</f>
        <v>0</v>
      </c>
    </row>
    <row r="207" spans="1:17" ht="45">
      <c r="A207" s="165"/>
      <c r="B207" s="183" t="s">
        <v>1591</v>
      </c>
      <c r="C207" s="183" t="s">
        <v>1595</v>
      </c>
      <c r="D207" s="184" t="s">
        <v>1599</v>
      </c>
      <c r="E207" s="243">
        <v>27.72</v>
      </c>
      <c r="F207" s="210" t="s">
        <v>1189</v>
      </c>
      <c r="G207" s="243">
        <v>74.510000000000005</v>
      </c>
      <c r="H207" s="293">
        <f>ROUNDDOWN(E207*G207,2)</f>
        <v>2065.41</v>
      </c>
      <c r="I207" s="300">
        <v>0</v>
      </c>
      <c r="J207" s="297">
        <v>0</v>
      </c>
      <c r="K207" s="277">
        <f>I207+J207</f>
        <v>0</v>
      </c>
      <c r="L207" s="286">
        <f>ROUNDDOWN(G207*I207,2)</f>
        <v>0</v>
      </c>
      <c r="M207" s="262">
        <f>ROUNDDOWN(G207*J207,2)</f>
        <v>0</v>
      </c>
      <c r="N207" s="269">
        <f>ROUNDDOWN(G207*K207,2)</f>
        <v>0</v>
      </c>
      <c r="O207" s="175">
        <f>I207/E207</f>
        <v>0</v>
      </c>
      <c r="P207" s="176">
        <f>J207/E207</f>
        <v>0</v>
      </c>
      <c r="Q207" s="190">
        <f t="shared" si="288"/>
        <v>0</v>
      </c>
    </row>
    <row r="208" spans="1:17" ht="33.75">
      <c r="A208" s="165"/>
      <c r="B208" s="183" t="s">
        <v>1592</v>
      </c>
      <c r="C208" s="183" t="s">
        <v>1596</v>
      </c>
      <c r="D208" s="184" t="s">
        <v>1600</v>
      </c>
      <c r="E208" s="243">
        <v>14.2</v>
      </c>
      <c r="F208" s="210" t="s">
        <v>1143</v>
      </c>
      <c r="G208" s="243">
        <v>93.83</v>
      </c>
      <c r="H208" s="293">
        <f t="shared" ref="H208:H209" si="289">ROUNDDOWN(E208*G208,2)</f>
        <v>1332.38</v>
      </c>
      <c r="I208" s="300">
        <v>0</v>
      </c>
      <c r="J208" s="297">
        <v>0</v>
      </c>
      <c r="K208" s="277">
        <f t="shared" ref="K208:K209" si="290">I208+J208</f>
        <v>0</v>
      </c>
      <c r="L208" s="286">
        <f t="shared" ref="L208:L209" si="291">ROUNDDOWN(G208*I208,2)</f>
        <v>0</v>
      </c>
      <c r="M208" s="262">
        <f t="shared" ref="M208:M209" si="292">ROUNDDOWN(G208*J208,2)</f>
        <v>0</v>
      </c>
      <c r="N208" s="269">
        <f t="shared" ref="N208:N209" si="293">ROUNDDOWN(G208*K208,2)</f>
        <v>0</v>
      </c>
      <c r="O208" s="175">
        <f t="shared" ref="O208:O209" si="294">I208/E208</f>
        <v>0</v>
      </c>
      <c r="P208" s="176">
        <f t="shared" ref="P208:P209" si="295">J208/E208</f>
        <v>0</v>
      </c>
      <c r="Q208" s="190">
        <f t="shared" si="288"/>
        <v>0</v>
      </c>
    </row>
    <row r="209" spans="1:17" ht="33.75">
      <c r="A209" s="165"/>
      <c r="B209" s="183" t="s">
        <v>1593</v>
      </c>
      <c r="C209" s="183" t="s">
        <v>1597</v>
      </c>
      <c r="D209" s="184" t="s">
        <v>1601</v>
      </c>
      <c r="E209" s="243">
        <v>8.8000000000000007</v>
      </c>
      <c r="F209" s="210" t="s">
        <v>1143</v>
      </c>
      <c r="G209" s="243">
        <v>85.69</v>
      </c>
      <c r="H209" s="293">
        <f t="shared" si="289"/>
        <v>754.07</v>
      </c>
      <c r="I209" s="300">
        <v>0</v>
      </c>
      <c r="J209" s="297">
        <v>0</v>
      </c>
      <c r="K209" s="277">
        <f t="shared" si="290"/>
        <v>0</v>
      </c>
      <c r="L209" s="286">
        <f t="shared" si="291"/>
        <v>0</v>
      </c>
      <c r="M209" s="262">
        <f t="shared" si="292"/>
        <v>0</v>
      </c>
      <c r="N209" s="269">
        <f t="shared" si="293"/>
        <v>0</v>
      </c>
      <c r="O209" s="175">
        <f t="shared" si="294"/>
        <v>0</v>
      </c>
      <c r="P209" s="176">
        <f t="shared" si="295"/>
        <v>0</v>
      </c>
      <c r="Q209" s="190">
        <f t="shared" si="288"/>
        <v>0</v>
      </c>
    </row>
    <row r="210" spans="1:17">
      <c r="A210" s="165"/>
      <c r="B210" s="203" t="s">
        <v>1602</v>
      </c>
      <c r="C210" s="204"/>
      <c r="D210" s="199" t="s">
        <v>1603</v>
      </c>
      <c r="E210" s="205"/>
      <c r="F210" s="213"/>
      <c r="G210" s="205"/>
      <c r="H210" s="278">
        <f>SUM(H211:H218)</f>
        <v>9495.5099999999984</v>
      </c>
      <c r="I210" s="301"/>
      <c r="J210" s="257"/>
      <c r="K210" s="278"/>
      <c r="L210" s="287">
        <f>SUM(L211:L218)</f>
        <v>0</v>
      </c>
      <c r="M210" s="200">
        <f t="shared" ref="M210:N210" si="296">SUM(M211:M218)</f>
        <v>0</v>
      </c>
      <c r="N210" s="270">
        <f t="shared" si="296"/>
        <v>0</v>
      </c>
      <c r="O210" s="207">
        <f>L210/H210</f>
        <v>0</v>
      </c>
      <c r="P210" s="208">
        <f>M210/H210</f>
        <v>0</v>
      </c>
      <c r="Q210" s="209">
        <f>O210+P210</f>
        <v>0</v>
      </c>
    </row>
    <row r="211" spans="1:17" ht="45">
      <c r="A211" s="165"/>
      <c r="B211" s="183" t="s">
        <v>1604</v>
      </c>
      <c r="C211" s="183" t="s">
        <v>1612</v>
      </c>
      <c r="D211" s="184" t="s">
        <v>1620</v>
      </c>
      <c r="E211" s="243">
        <v>2</v>
      </c>
      <c r="F211" s="210" t="s">
        <v>1144</v>
      </c>
      <c r="G211" s="243">
        <v>952.89</v>
      </c>
      <c r="H211" s="293">
        <f>ROUNDDOWN(E211*G211,2)</f>
        <v>1905.78</v>
      </c>
      <c r="I211" s="300">
        <v>0</v>
      </c>
      <c r="J211" s="297">
        <v>0</v>
      </c>
      <c r="K211" s="277">
        <f>I211+J211</f>
        <v>0</v>
      </c>
      <c r="L211" s="286">
        <f>ROUNDDOWN(G211*I211,2)</f>
        <v>0</v>
      </c>
      <c r="M211" s="262">
        <f>ROUNDDOWN(G211*J211,2)</f>
        <v>0</v>
      </c>
      <c r="N211" s="269">
        <f>ROUNDDOWN(G211*K211,2)</f>
        <v>0</v>
      </c>
      <c r="O211" s="175">
        <f>I211/E211</f>
        <v>0</v>
      </c>
      <c r="P211" s="176">
        <f>J211/E211</f>
        <v>0</v>
      </c>
      <c r="Q211" s="190">
        <f t="shared" ref="Q211:Q214" si="297">O211+P211</f>
        <v>0</v>
      </c>
    </row>
    <row r="212" spans="1:17" ht="33.75">
      <c r="A212" s="165"/>
      <c r="B212" s="183" t="s">
        <v>1605</v>
      </c>
      <c r="C212" s="183" t="s">
        <v>1613</v>
      </c>
      <c r="D212" s="184" t="s">
        <v>1621</v>
      </c>
      <c r="E212" s="243">
        <v>4</v>
      </c>
      <c r="F212" s="210" t="s">
        <v>1144</v>
      </c>
      <c r="G212" s="243">
        <v>372.64</v>
      </c>
      <c r="H212" s="293">
        <f>ROUNDDOWN(E212*G212,2)</f>
        <v>1490.56</v>
      </c>
      <c r="I212" s="300">
        <v>0</v>
      </c>
      <c r="J212" s="297">
        <v>0</v>
      </c>
      <c r="K212" s="277">
        <f>I212+J212</f>
        <v>0</v>
      </c>
      <c r="L212" s="286">
        <f>ROUNDDOWN(G212*I212,2)</f>
        <v>0</v>
      </c>
      <c r="M212" s="262">
        <f>ROUNDDOWN(G212*J212,2)</f>
        <v>0</v>
      </c>
      <c r="N212" s="269">
        <f>ROUNDDOWN(G212*K212,2)</f>
        <v>0</v>
      </c>
      <c r="O212" s="175">
        <f>I212/E212</f>
        <v>0</v>
      </c>
      <c r="P212" s="176">
        <f>J212/E212</f>
        <v>0</v>
      </c>
      <c r="Q212" s="190">
        <f t="shared" si="297"/>
        <v>0</v>
      </c>
    </row>
    <row r="213" spans="1:17" ht="22.5">
      <c r="A213" s="165"/>
      <c r="B213" s="183" t="s">
        <v>1606</v>
      </c>
      <c r="C213" s="183" t="s">
        <v>1614</v>
      </c>
      <c r="D213" s="184" t="s">
        <v>1622</v>
      </c>
      <c r="E213" s="243">
        <v>2</v>
      </c>
      <c r="F213" s="210" t="s">
        <v>1144</v>
      </c>
      <c r="G213" s="243">
        <v>768.21</v>
      </c>
      <c r="H213" s="293">
        <f t="shared" ref="H213:H214" si="298">ROUNDDOWN(E213*G213,2)</f>
        <v>1536.42</v>
      </c>
      <c r="I213" s="300">
        <v>0</v>
      </c>
      <c r="J213" s="297">
        <v>0</v>
      </c>
      <c r="K213" s="277">
        <f t="shared" ref="K213:K214" si="299">I213+J213</f>
        <v>0</v>
      </c>
      <c r="L213" s="286">
        <f t="shared" ref="L213:L214" si="300">ROUNDDOWN(G213*I213,2)</f>
        <v>0</v>
      </c>
      <c r="M213" s="262">
        <f t="shared" ref="M213:M214" si="301">ROUNDDOWN(G213*J213,2)</f>
        <v>0</v>
      </c>
      <c r="N213" s="269">
        <f t="shared" ref="N213:N214" si="302">ROUNDDOWN(G213*K213,2)</f>
        <v>0</v>
      </c>
      <c r="O213" s="175">
        <f t="shared" ref="O213:O214" si="303">I213/E213</f>
        <v>0</v>
      </c>
      <c r="P213" s="176">
        <f t="shared" ref="P213:P214" si="304">J213/E213</f>
        <v>0</v>
      </c>
      <c r="Q213" s="190">
        <f t="shared" si="297"/>
        <v>0</v>
      </c>
    </row>
    <row r="214" spans="1:17" ht="56.25">
      <c r="A214" s="165"/>
      <c r="B214" s="183" t="s">
        <v>1607</v>
      </c>
      <c r="C214" s="183" t="s">
        <v>1615</v>
      </c>
      <c r="D214" s="184" t="s">
        <v>1623</v>
      </c>
      <c r="E214" s="243">
        <v>2</v>
      </c>
      <c r="F214" s="210" t="s">
        <v>1144</v>
      </c>
      <c r="G214" s="243">
        <v>305.74</v>
      </c>
      <c r="H214" s="293">
        <f t="shared" si="298"/>
        <v>611.48</v>
      </c>
      <c r="I214" s="300">
        <v>0</v>
      </c>
      <c r="J214" s="297">
        <v>0</v>
      </c>
      <c r="K214" s="277">
        <f t="shared" si="299"/>
        <v>0</v>
      </c>
      <c r="L214" s="286">
        <f t="shared" si="300"/>
        <v>0</v>
      </c>
      <c r="M214" s="262">
        <f t="shared" si="301"/>
        <v>0</v>
      </c>
      <c r="N214" s="269">
        <f t="shared" si="302"/>
        <v>0</v>
      </c>
      <c r="O214" s="175">
        <f t="shared" si="303"/>
        <v>0</v>
      </c>
      <c r="P214" s="176">
        <f t="shared" si="304"/>
        <v>0</v>
      </c>
      <c r="Q214" s="190">
        <f t="shared" si="297"/>
        <v>0</v>
      </c>
    </row>
    <row r="215" spans="1:17" ht="33.75">
      <c r="A215" s="165"/>
      <c r="B215" s="183" t="s">
        <v>1608</v>
      </c>
      <c r="C215" s="183" t="s">
        <v>1616</v>
      </c>
      <c r="D215" s="184" t="s">
        <v>1624</v>
      </c>
      <c r="E215" s="243">
        <v>4</v>
      </c>
      <c r="F215" s="210" t="s">
        <v>1144</v>
      </c>
      <c r="G215" s="243">
        <v>478.3</v>
      </c>
      <c r="H215" s="293">
        <f t="shared" ref="H215:H218" si="305">ROUNDDOWN(E215*G215,2)</f>
        <v>1913.2</v>
      </c>
      <c r="I215" s="300">
        <v>0</v>
      </c>
      <c r="J215" s="297">
        <v>0</v>
      </c>
      <c r="K215" s="277">
        <f t="shared" ref="K215:K218" si="306">I215+J215</f>
        <v>0</v>
      </c>
      <c r="L215" s="286">
        <f t="shared" ref="L215:L218" si="307">ROUNDDOWN(G215*I215,2)</f>
        <v>0</v>
      </c>
      <c r="M215" s="262">
        <f t="shared" ref="M215:M218" si="308">ROUNDDOWN(G215*J215,2)</f>
        <v>0</v>
      </c>
      <c r="N215" s="269">
        <f t="shared" ref="N215:N218" si="309">ROUNDDOWN(G215*K215,2)</f>
        <v>0</v>
      </c>
      <c r="O215" s="175">
        <f t="shared" ref="O215:O218" si="310">I215/E215</f>
        <v>0</v>
      </c>
      <c r="P215" s="176">
        <f t="shared" ref="P215:P218" si="311">J215/E215</f>
        <v>0</v>
      </c>
      <c r="Q215" s="190">
        <f t="shared" ref="Q215:Q218" si="312">O215+P215</f>
        <v>0</v>
      </c>
    </row>
    <row r="216" spans="1:17" ht="22.5">
      <c r="A216" s="165"/>
      <c r="B216" s="183" t="s">
        <v>1609</v>
      </c>
      <c r="C216" s="183" t="s">
        <v>1617</v>
      </c>
      <c r="D216" s="184" t="s">
        <v>1625</v>
      </c>
      <c r="E216" s="243">
        <v>1.88</v>
      </c>
      <c r="F216" s="210" t="s">
        <v>1189</v>
      </c>
      <c r="G216" s="243">
        <v>759.18</v>
      </c>
      <c r="H216" s="293">
        <f t="shared" si="305"/>
        <v>1427.25</v>
      </c>
      <c r="I216" s="300">
        <v>0</v>
      </c>
      <c r="J216" s="297">
        <v>0</v>
      </c>
      <c r="K216" s="277">
        <f t="shared" si="306"/>
        <v>0</v>
      </c>
      <c r="L216" s="286">
        <f t="shared" si="307"/>
        <v>0</v>
      </c>
      <c r="M216" s="262">
        <f t="shared" si="308"/>
        <v>0</v>
      </c>
      <c r="N216" s="269">
        <f t="shared" si="309"/>
        <v>0</v>
      </c>
      <c r="O216" s="175">
        <f t="shared" si="310"/>
        <v>0</v>
      </c>
      <c r="P216" s="176">
        <f t="shared" si="311"/>
        <v>0</v>
      </c>
      <c r="Q216" s="190">
        <f t="shared" si="312"/>
        <v>0</v>
      </c>
    </row>
    <row r="217" spans="1:17" ht="22.5">
      <c r="A217" s="165"/>
      <c r="B217" s="183" t="s">
        <v>1610</v>
      </c>
      <c r="C217" s="183" t="s">
        <v>1618</v>
      </c>
      <c r="D217" s="184" t="s">
        <v>1164</v>
      </c>
      <c r="E217" s="243">
        <v>4</v>
      </c>
      <c r="F217" s="210" t="s">
        <v>1144</v>
      </c>
      <c r="G217" s="243">
        <v>92.27</v>
      </c>
      <c r="H217" s="293">
        <f t="shared" si="305"/>
        <v>369.08</v>
      </c>
      <c r="I217" s="300">
        <v>0</v>
      </c>
      <c r="J217" s="297">
        <v>0</v>
      </c>
      <c r="K217" s="277">
        <f t="shared" si="306"/>
        <v>0</v>
      </c>
      <c r="L217" s="286">
        <f t="shared" si="307"/>
        <v>0</v>
      </c>
      <c r="M217" s="262">
        <f t="shared" si="308"/>
        <v>0</v>
      </c>
      <c r="N217" s="269">
        <f t="shared" si="309"/>
        <v>0</v>
      </c>
      <c r="O217" s="175">
        <f t="shared" si="310"/>
        <v>0</v>
      </c>
      <c r="P217" s="176">
        <f t="shared" si="311"/>
        <v>0</v>
      </c>
      <c r="Q217" s="190">
        <f t="shared" si="312"/>
        <v>0</v>
      </c>
    </row>
    <row r="218" spans="1:17" ht="22.5">
      <c r="A218" s="165"/>
      <c r="B218" s="183" t="s">
        <v>1611</v>
      </c>
      <c r="C218" s="183" t="s">
        <v>1619</v>
      </c>
      <c r="D218" s="184" t="s">
        <v>1626</v>
      </c>
      <c r="E218" s="243">
        <v>2</v>
      </c>
      <c r="F218" s="210" t="s">
        <v>1144</v>
      </c>
      <c r="G218" s="243">
        <v>120.87</v>
      </c>
      <c r="H218" s="293">
        <f t="shared" si="305"/>
        <v>241.74</v>
      </c>
      <c r="I218" s="300">
        <v>0</v>
      </c>
      <c r="J218" s="297">
        <v>0</v>
      </c>
      <c r="K218" s="277">
        <f t="shared" si="306"/>
        <v>0</v>
      </c>
      <c r="L218" s="286">
        <f t="shared" si="307"/>
        <v>0</v>
      </c>
      <c r="M218" s="262">
        <f t="shared" si="308"/>
        <v>0</v>
      </c>
      <c r="N218" s="269">
        <f t="shared" si="309"/>
        <v>0</v>
      </c>
      <c r="O218" s="175">
        <f t="shared" si="310"/>
        <v>0</v>
      </c>
      <c r="P218" s="176">
        <f t="shared" si="311"/>
        <v>0</v>
      </c>
      <c r="Q218" s="190">
        <f t="shared" si="312"/>
        <v>0</v>
      </c>
    </row>
    <row r="219" spans="1:17">
      <c r="A219" s="165"/>
      <c r="B219" s="203" t="s">
        <v>1627</v>
      </c>
      <c r="C219" s="204"/>
      <c r="D219" s="199" t="s">
        <v>1628</v>
      </c>
      <c r="E219" s="205"/>
      <c r="F219" s="213"/>
      <c r="G219" s="205"/>
      <c r="H219" s="278">
        <f>SUM(H220:H224)</f>
        <v>2921.7799999999997</v>
      </c>
      <c r="I219" s="301"/>
      <c r="J219" s="257"/>
      <c r="K219" s="278"/>
      <c r="L219" s="287">
        <f>SUM(L220:L224)</f>
        <v>0</v>
      </c>
      <c r="M219" s="200">
        <f t="shared" ref="M219:N219" si="313">SUM(M220:M224)</f>
        <v>0</v>
      </c>
      <c r="N219" s="270">
        <f t="shared" si="313"/>
        <v>0</v>
      </c>
      <c r="O219" s="207">
        <f>L219/H219</f>
        <v>0</v>
      </c>
      <c r="P219" s="208">
        <f>M219/H219</f>
        <v>0</v>
      </c>
      <c r="Q219" s="209">
        <f>O219+P219</f>
        <v>0</v>
      </c>
    </row>
    <row r="220" spans="1:17" ht="33.75">
      <c r="A220" s="165"/>
      <c r="B220" s="183" t="s">
        <v>1629</v>
      </c>
      <c r="C220" s="183" t="s">
        <v>1634</v>
      </c>
      <c r="D220" s="184" t="s">
        <v>1639</v>
      </c>
      <c r="E220" s="243">
        <v>5</v>
      </c>
      <c r="F220" s="210" t="s">
        <v>1144</v>
      </c>
      <c r="G220" s="243">
        <v>110.09</v>
      </c>
      <c r="H220" s="293">
        <f>ROUNDDOWN(E220*G220,2)</f>
        <v>550.45000000000005</v>
      </c>
      <c r="I220" s="300">
        <v>0</v>
      </c>
      <c r="J220" s="297">
        <v>0</v>
      </c>
      <c r="K220" s="277">
        <f>I220+J220</f>
        <v>0</v>
      </c>
      <c r="L220" s="286">
        <f>ROUNDDOWN(G220*I220,2)</f>
        <v>0</v>
      </c>
      <c r="M220" s="262">
        <f>ROUNDDOWN(G220*J220,2)</f>
        <v>0</v>
      </c>
      <c r="N220" s="269">
        <f>ROUNDDOWN(G220*K220,2)</f>
        <v>0</v>
      </c>
      <c r="O220" s="175">
        <f>I220/E220</f>
        <v>0</v>
      </c>
      <c r="P220" s="176">
        <f>J220/E220</f>
        <v>0</v>
      </c>
      <c r="Q220" s="190">
        <f t="shared" ref="Q220:Q224" si="314">O220+P220</f>
        <v>0</v>
      </c>
    </row>
    <row r="221" spans="1:17" ht="33.75">
      <c r="A221" s="165"/>
      <c r="B221" s="183" t="s">
        <v>1630</v>
      </c>
      <c r="C221" s="183" t="s">
        <v>1635</v>
      </c>
      <c r="D221" s="184" t="s">
        <v>1640</v>
      </c>
      <c r="E221" s="243">
        <v>1</v>
      </c>
      <c r="F221" s="210" t="s">
        <v>1144</v>
      </c>
      <c r="G221" s="243">
        <v>102.17</v>
      </c>
      <c r="H221" s="293">
        <f>ROUNDDOWN(E221*G221,2)</f>
        <v>102.17</v>
      </c>
      <c r="I221" s="300">
        <v>0</v>
      </c>
      <c r="J221" s="297">
        <v>0</v>
      </c>
      <c r="K221" s="277">
        <f>I221+J221</f>
        <v>0</v>
      </c>
      <c r="L221" s="286">
        <f>ROUNDDOWN(G221*I221,2)</f>
        <v>0</v>
      </c>
      <c r="M221" s="262">
        <f>ROUNDDOWN(G221*J221,2)</f>
        <v>0</v>
      </c>
      <c r="N221" s="269">
        <f>ROUNDDOWN(G221*K221,2)</f>
        <v>0</v>
      </c>
      <c r="O221" s="175">
        <f>I221/E221</f>
        <v>0</v>
      </c>
      <c r="P221" s="176">
        <f>J221/E221</f>
        <v>0</v>
      </c>
      <c r="Q221" s="190">
        <f t="shared" si="314"/>
        <v>0</v>
      </c>
    </row>
    <row r="222" spans="1:17" ht="22.5">
      <c r="A222" s="165"/>
      <c r="B222" s="183" t="s">
        <v>1631</v>
      </c>
      <c r="C222" s="183" t="s">
        <v>1636</v>
      </c>
      <c r="D222" s="184" t="s">
        <v>1641</v>
      </c>
      <c r="E222" s="243">
        <v>1</v>
      </c>
      <c r="F222" s="210" t="s">
        <v>1144</v>
      </c>
      <c r="G222" s="243">
        <v>130.12</v>
      </c>
      <c r="H222" s="293">
        <f t="shared" ref="H222:H224" si="315">ROUNDDOWN(E222*G222,2)</f>
        <v>130.12</v>
      </c>
      <c r="I222" s="300">
        <v>0</v>
      </c>
      <c r="J222" s="297">
        <v>0</v>
      </c>
      <c r="K222" s="277">
        <f t="shared" ref="K222:K224" si="316">I222+J222</f>
        <v>0</v>
      </c>
      <c r="L222" s="286">
        <f t="shared" ref="L222:L224" si="317">ROUNDDOWN(G222*I222,2)</f>
        <v>0</v>
      </c>
      <c r="M222" s="262">
        <f t="shared" ref="M222:M224" si="318">ROUNDDOWN(G222*J222,2)</f>
        <v>0</v>
      </c>
      <c r="N222" s="269">
        <f t="shared" ref="N222:N224" si="319">ROUNDDOWN(G222*K222,2)</f>
        <v>0</v>
      </c>
      <c r="O222" s="175">
        <f t="shared" ref="O222:O224" si="320">I222/E222</f>
        <v>0</v>
      </c>
      <c r="P222" s="176">
        <f t="shared" ref="P222:P224" si="321">J222/E222</f>
        <v>0</v>
      </c>
      <c r="Q222" s="190">
        <f t="shared" si="314"/>
        <v>0</v>
      </c>
    </row>
    <row r="223" spans="1:17" ht="22.5">
      <c r="A223" s="165"/>
      <c r="B223" s="183" t="s">
        <v>1632</v>
      </c>
      <c r="C223" s="183" t="s">
        <v>1637</v>
      </c>
      <c r="D223" s="184" t="s">
        <v>1642</v>
      </c>
      <c r="E223" s="243">
        <v>59.63</v>
      </c>
      <c r="F223" s="210" t="s">
        <v>1143</v>
      </c>
      <c r="G223" s="243">
        <v>24.54</v>
      </c>
      <c r="H223" s="293">
        <f t="shared" si="315"/>
        <v>1463.32</v>
      </c>
      <c r="I223" s="300">
        <v>0</v>
      </c>
      <c r="J223" s="297">
        <v>0</v>
      </c>
      <c r="K223" s="277">
        <f t="shared" si="316"/>
        <v>0</v>
      </c>
      <c r="L223" s="286">
        <f t="shared" si="317"/>
        <v>0</v>
      </c>
      <c r="M223" s="262">
        <f t="shared" si="318"/>
        <v>0</v>
      </c>
      <c r="N223" s="269">
        <f t="shared" si="319"/>
        <v>0</v>
      </c>
      <c r="O223" s="175">
        <f t="shared" si="320"/>
        <v>0</v>
      </c>
      <c r="P223" s="176">
        <f t="shared" si="321"/>
        <v>0</v>
      </c>
      <c r="Q223" s="190">
        <f t="shared" si="314"/>
        <v>0</v>
      </c>
    </row>
    <row r="224" spans="1:17" ht="22.5">
      <c r="A224" s="165"/>
      <c r="B224" s="183" t="s">
        <v>1633</v>
      </c>
      <c r="C224" s="183" t="s">
        <v>1638</v>
      </c>
      <c r="D224" s="184" t="s">
        <v>1643</v>
      </c>
      <c r="E224" s="243">
        <v>2</v>
      </c>
      <c r="F224" s="210" t="s">
        <v>1144</v>
      </c>
      <c r="G224" s="243">
        <v>337.86</v>
      </c>
      <c r="H224" s="293">
        <f t="shared" si="315"/>
        <v>675.72</v>
      </c>
      <c r="I224" s="300">
        <v>0</v>
      </c>
      <c r="J224" s="297">
        <v>0</v>
      </c>
      <c r="K224" s="277">
        <f t="shared" si="316"/>
        <v>0</v>
      </c>
      <c r="L224" s="286">
        <f t="shared" si="317"/>
        <v>0</v>
      </c>
      <c r="M224" s="262">
        <f t="shared" si="318"/>
        <v>0</v>
      </c>
      <c r="N224" s="269">
        <f t="shared" si="319"/>
        <v>0</v>
      </c>
      <c r="O224" s="175">
        <f t="shared" si="320"/>
        <v>0</v>
      </c>
      <c r="P224" s="176">
        <f t="shared" si="321"/>
        <v>0</v>
      </c>
      <c r="Q224" s="190">
        <f t="shared" si="314"/>
        <v>0</v>
      </c>
    </row>
    <row r="225" spans="1:17">
      <c r="A225" s="165"/>
      <c r="B225" s="203" t="s">
        <v>1644</v>
      </c>
      <c r="C225" s="204"/>
      <c r="D225" s="199" t="s">
        <v>1628</v>
      </c>
      <c r="E225" s="205"/>
      <c r="F225" s="213"/>
      <c r="G225" s="205"/>
      <c r="H225" s="278">
        <f>SUM(H226:H232)</f>
        <v>2507.75</v>
      </c>
      <c r="I225" s="301"/>
      <c r="J225" s="257"/>
      <c r="K225" s="278"/>
      <c r="L225" s="287">
        <f>SUM(L226:L232)</f>
        <v>0</v>
      </c>
      <c r="M225" s="200">
        <f t="shared" ref="M225:N225" si="322">SUM(M226:M232)</f>
        <v>0</v>
      </c>
      <c r="N225" s="270">
        <f t="shared" si="322"/>
        <v>0</v>
      </c>
      <c r="O225" s="207">
        <f>L225/H225</f>
        <v>0</v>
      </c>
      <c r="P225" s="208">
        <f>M225/H225</f>
        <v>0</v>
      </c>
      <c r="Q225" s="209">
        <f>O225+P225</f>
        <v>0</v>
      </c>
    </row>
    <row r="226" spans="1:17" ht="33.75">
      <c r="A226" s="165"/>
      <c r="B226" s="183" t="s">
        <v>1645</v>
      </c>
      <c r="C226" s="183" t="s">
        <v>1652</v>
      </c>
      <c r="D226" s="184" t="s">
        <v>1659</v>
      </c>
      <c r="E226" s="243">
        <v>1</v>
      </c>
      <c r="F226" s="210" t="s">
        <v>1144</v>
      </c>
      <c r="G226" s="243">
        <v>192.41</v>
      </c>
      <c r="H226" s="293">
        <f>ROUNDDOWN(E226*G226,2)</f>
        <v>192.41</v>
      </c>
      <c r="I226" s="300">
        <v>0</v>
      </c>
      <c r="J226" s="297">
        <v>0</v>
      </c>
      <c r="K226" s="277">
        <f>I226+J226</f>
        <v>0</v>
      </c>
      <c r="L226" s="286">
        <f>ROUNDDOWN(G226*I226,2)</f>
        <v>0</v>
      </c>
      <c r="M226" s="262">
        <f>ROUNDDOWN(G226*J226,2)</f>
        <v>0</v>
      </c>
      <c r="N226" s="269">
        <f>ROUNDDOWN(G226*K226,2)</f>
        <v>0</v>
      </c>
      <c r="O226" s="175">
        <f>I226/E226</f>
        <v>0</v>
      </c>
      <c r="P226" s="176">
        <f>J226/E226</f>
        <v>0</v>
      </c>
      <c r="Q226" s="190">
        <f t="shared" ref="Q226:Q230" si="323">O226+P226</f>
        <v>0</v>
      </c>
    </row>
    <row r="227" spans="1:17" ht="33.75">
      <c r="A227" s="165"/>
      <c r="B227" s="183" t="s">
        <v>1646</v>
      </c>
      <c r="C227" s="183" t="s">
        <v>1653</v>
      </c>
      <c r="D227" s="184" t="s">
        <v>1660</v>
      </c>
      <c r="E227" s="243">
        <v>4</v>
      </c>
      <c r="F227" s="210" t="s">
        <v>1144</v>
      </c>
      <c r="G227" s="243">
        <v>47.39</v>
      </c>
      <c r="H227" s="293">
        <f>ROUNDDOWN(E227*G227,2)</f>
        <v>189.56</v>
      </c>
      <c r="I227" s="300">
        <v>0</v>
      </c>
      <c r="J227" s="297">
        <v>0</v>
      </c>
      <c r="K227" s="277">
        <f>I227+J227</f>
        <v>0</v>
      </c>
      <c r="L227" s="286">
        <f>ROUNDDOWN(G227*I227,2)</f>
        <v>0</v>
      </c>
      <c r="M227" s="262">
        <f>ROUNDDOWN(G227*J227,2)</f>
        <v>0</v>
      </c>
      <c r="N227" s="269">
        <f>ROUNDDOWN(G227*K227,2)</f>
        <v>0</v>
      </c>
      <c r="O227" s="175">
        <f>I227/E227</f>
        <v>0</v>
      </c>
      <c r="P227" s="176">
        <f>J227/E227</f>
        <v>0</v>
      </c>
      <c r="Q227" s="190">
        <f t="shared" si="323"/>
        <v>0</v>
      </c>
    </row>
    <row r="228" spans="1:17" ht="33.75">
      <c r="A228" s="165"/>
      <c r="B228" s="183" t="s">
        <v>1647</v>
      </c>
      <c r="C228" s="183" t="s">
        <v>1654</v>
      </c>
      <c r="D228" s="184" t="s">
        <v>1661</v>
      </c>
      <c r="E228" s="243">
        <v>2</v>
      </c>
      <c r="F228" s="210" t="s">
        <v>1144</v>
      </c>
      <c r="G228" s="243">
        <v>20.49</v>
      </c>
      <c r="H228" s="293">
        <f t="shared" ref="H228:H230" si="324">ROUNDDOWN(E228*G228,2)</f>
        <v>40.98</v>
      </c>
      <c r="I228" s="300">
        <v>0</v>
      </c>
      <c r="J228" s="297">
        <v>0</v>
      </c>
      <c r="K228" s="277">
        <f t="shared" ref="K228:K230" si="325">I228+J228</f>
        <v>0</v>
      </c>
      <c r="L228" s="286">
        <f t="shared" ref="L228:L230" si="326">ROUNDDOWN(G228*I228,2)</f>
        <v>0</v>
      </c>
      <c r="M228" s="262">
        <f t="shared" ref="M228:M230" si="327">ROUNDDOWN(G228*J228,2)</f>
        <v>0</v>
      </c>
      <c r="N228" s="269">
        <f t="shared" ref="N228:N230" si="328">ROUNDDOWN(G228*K228,2)</f>
        <v>0</v>
      </c>
      <c r="O228" s="175">
        <f t="shared" ref="O228:O230" si="329">I228/E228</f>
        <v>0</v>
      </c>
      <c r="P228" s="176">
        <f t="shared" ref="P228:P230" si="330">J228/E228</f>
        <v>0</v>
      </c>
      <c r="Q228" s="190">
        <f t="shared" si="323"/>
        <v>0</v>
      </c>
    </row>
    <row r="229" spans="1:17" ht="33.75">
      <c r="A229" s="165"/>
      <c r="B229" s="183" t="s">
        <v>1648</v>
      </c>
      <c r="C229" s="183" t="s">
        <v>1655</v>
      </c>
      <c r="D229" s="184" t="s">
        <v>1163</v>
      </c>
      <c r="E229" s="243">
        <v>7.75</v>
      </c>
      <c r="F229" s="210" t="s">
        <v>1143</v>
      </c>
      <c r="G229" s="243">
        <v>22.11</v>
      </c>
      <c r="H229" s="293">
        <f t="shared" si="324"/>
        <v>171.35</v>
      </c>
      <c r="I229" s="300">
        <v>0</v>
      </c>
      <c r="J229" s="297">
        <v>0</v>
      </c>
      <c r="K229" s="277">
        <f t="shared" si="325"/>
        <v>0</v>
      </c>
      <c r="L229" s="286">
        <f t="shared" si="326"/>
        <v>0</v>
      </c>
      <c r="M229" s="262">
        <f t="shared" si="327"/>
        <v>0</v>
      </c>
      <c r="N229" s="269">
        <f t="shared" si="328"/>
        <v>0</v>
      </c>
      <c r="O229" s="175">
        <f t="shared" si="329"/>
        <v>0</v>
      </c>
      <c r="P229" s="176">
        <f t="shared" si="330"/>
        <v>0</v>
      </c>
      <c r="Q229" s="190">
        <f t="shared" si="323"/>
        <v>0</v>
      </c>
    </row>
    <row r="230" spans="1:17" ht="33.75">
      <c r="A230" s="165"/>
      <c r="B230" s="183" t="s">
        <v>1649</v>
      </c>
      <c r="C230" s="183" t="s">
        <v>1656</v>
      </c>
      <c r="D230" s="184" t="s">
        <v>1162</v>
      </c>
      <c r="E230" s="243">
        <v>33.659999999999997</v>
      </c>
      <c r="F230" s="210" t="s">
        <v>1143</v>
      </c>
      <c r="G230" s="243">
        <v>28.07</v>
      </c>
      <c r="H230" s="293">
        <f t="shared" si="324"/>
        <v>944.83</v>
      </c>
      <c r="I230" s="300">
        <v>0</v>
      </c>
      <c r="J230" s="297">
        <v>0</v>
      </c>
      <c r="K230" s="277">
        <f t="shared" si="325"/>
        <v>0</v>
      </c>
      <c r="L230" s="286">
        <f t="shared" si="326"/>
        <v>0</v>
      </c>
      <c r="M230" s="262">
        <f t="shared" si="327"/>
        <v>0</v>
      </c>
      <c r="N230" s="269">
        <f t="shared" si="328"/>
        <v>0</v>
      </c>
      <c r="O230" s="175">
        <f t="shared" si="329"/>
        <v>0</v>
      </c>
      <c r="P230" s="176">
        <f t="shared" si="330"/>
        <v>0</v>
      </c>
      <c r="Q230" s="190">
        <f t="shared" si="323"/>
        <v>0</v>
      </c>
    </row>
    <row r="231" spans="1:17" ht="33.75">
      <c r="A231" s="165"/>
      <c r="B231" s="183" t="s">
        <v>1650</v>
      </c>
      <c r="C231" s="183" t="s">
        <v>1657</v>
      </c>
      <c r="D231" s="184" t="s">
        <v>1161</v>
      </c>
      <c r="E231" s="243">
        <v>23.79</v>
      </c>
      <c r="F231" s="210" t="s">
        <v>1143</v>
      </c>
      <c r="G231" s="243">
        <v>39.11</v>
      </c>
      <c r="H231" s="293">
        <f t="shared" ref="H231:H232" si="331">ROUNDDOWN(E231*G231,2)</f>
        <v>930.42</v>
      </c>
      <c r="I231" s="300">
        <v>0</v>
      </c>
      <c r="J231" s="297">
        <v>0</v>
      </c>
      <c r="K231" s="277">
        <f t="shared" ref="K231:K232" si="332">I231+J231</f>
        <v>0</v>
      </c>
      <c r="L231" s="286">
        <f t="shared" ref="L231:L232" si="333">ROUNDDOWN(G231*I231,2)</f>
        <v>0</v>
      </c>
      <c r="M231" s="262">
        <f t="shared" ref="M231:M232" si="334">ROUNDDOWN(G231*J231,2)</f>
        <v>0</v>
      </c>
      <c r="N231" s="269">
        <f t="shared" ref="N231:N232" si="335">ROUNDDOWN(G231*K231,2)</f>
        <v>0</v>
      </c>
      <c r="O231" s="175">
        <f t="shared" ref="O231:O232" si="336">I231/E231</f>
        <v>0</v>
      </c>
      <c r="P231" s="176">
        <f t="shared" ref="P231:P232" si="337">J231/E231</f>
        <v>0</v>
      </c>
      <c r="Q231" s="190">
        <f t="shared" ref="Q231:Q232" si="338">O231+P231</f>
        <v>0</v>
      </c>
    </row>
    <row r="232" spans="1:17" ht="22.5">
      <c r="A232" s="165"/>
      <c r="B232" s="183" t="s">
        <v>1651</v>
      </c>
      <c r="C232" s="183" t="s">
        <v>1658</v>
      </c>
      <c r="D232" s="184" t="s">
        <v>1662</v>
      </c>
      <c r="E232" s="243">
        <v>4</v>
      </c>
      <c r="F232" s="210" t="s">
        <v>1144</v>
      </c>
      <c r="G232" s="243">
        <v>9.5500000000000007</v>
      </c>
      <c r="H232" s="293">
        <f t="shared" si="331"/>
        <v>38.200000000000003</v>
      </c>
      <c r="I232" s="300">
        <v>0</v>
      </c>
      <c r="J232" s="297">
        <v>0</v>
      </c>
      <c r="K232" s="277">
        <f t="shared" si="332"/>
        <v>0</v>
      </c>
      <c r="L232" s="286">
        <f t="shared" si="333"/>
        <v>0</v>
      </c>
      <c r="M232" s="262">
        <f t="shared" si="334"/>
        <v>0</v>
      </c>
      <c r="N232" s="269">
        <f t="shared" si="335"/>
        <v>0</v>
      </c>
      <c r="O232" s="175">
        <f t="shared" si="336"/>
        <v>0</v>
      </c>
      <c r="P232" s="176">
        <f t="shared" si="337"/>
        <v>0</v>
      </c>
      <c r="Q232" s="190">
        <f t="shared" si="338"/>
        <v>0</v>
      </c>
    </row>
    <row r="233" spans="1:17">
      <c r="A233" s="165"/>
      <c r="B233" s="203" t="s">
        <v>1663</v>
      </c>
      <c r="C233" s="204"/>
      <c r="D233" s="199" t="s">
        <v>1664</v>
      </c>
      <c r="E233" s="205"/>
      <c r="F233" s="213"/>
      <c r="G233" s="205"/>
      <c r="H233" s="278">
        <f>SUM(H234:H244)</f>
        <v>1794.25</v>
      </c>
      <c r="I233" s="301"/>
      <c r="J233" s="257"/>
      <c r="K233" s="278"/>
      <c r="L233" s="287">
        <f>SUM(L234:L244)</f>
        <v>0</v>
      </c>
      <c r="M233" s="200">
        <f t="shared" ref="M233:N233" si="339">SUM(M234:M244)</f>
        <v>0</v>
      </c>
      <c r="N233" s="270">
        <f t="shared" si="339"/>
        <v>0</v>
      </c>
      <c r="O233" s="207">
        <f>L233/H233</f>
        <v>0</v>
      </c>
      <c r="P233" s="208">
        <f>M233/H233</f>
        <v>0</v>
      </c>
      <c r="Q233" s="209">
        <f>O233+P233</f>
        <v>0</v>
      </c>
    </row>
    <row r="234" spans="1:17" ht="33.75">
      <c r="A234" s="165"/>
      <c r="B234" s="183" t="s">
        <v>1665</v>
      </c>
      <c r="C234" s="183" t="s">
        <v>1676</v>
      </c>
      <c r="D234" s="184" t="s">
        <v>1686</v>
      </c>
      <c r="E234" s="243">
        <v>53.7</v>
      </c>
      <c r="F234" s="210" t="s">
        <v>1143</v>
      </c>
      <c r="G234" s="243">
        <v>4.51</v>
      </c>
      <c r="H234" s="293">
        <f>ROUNDDOWN(E234*G234,2)</f>
        <v>242.18</v>
      </c>
      <c r="I234" s="300">
        <v>0</v>
      </c>
      <c r="J234" s="297">
        <v>0</v>
      </c>
      <c r="K234" s="277">
        <f>I234+J234</f>
        <v>0</v>
      </c>
      <c r="L234" s="286">
        <f>ROUNDDOWN(G234*I234,2)</f>
        <v>0</v>
      </c>
      <c r="M234" s="262">
        <f>ROUNDDOWN(G234*J234,2)</f>
        <v>0</v>
      </c>
      <c r="N234" s="269">
        <f>ROUNDDOWN(G234*K234,2)</f>
        <v>0</v>
      </c>
      <c r="O234" s="175">
        <f>I234/E234</f>
        <v>0</v>
      </c>
      <c r="P234" s="176">
        <f>J234/E234</f>
        <v>0</v>
      </c>
      <c r="Q234" s="190">
        <f t="shared" ref="Q234:Q240" si="340">O234+P234</f>
        <v>0</v>
      </c>
    </row>
    <row r="235" spans="1:17" ht="33.75">
      <c r="A235" s="165"/>
      <c r="B235" s="183" t="s">
        <v>1666</v>
      </c>
      <c r="C235" s="183" t="s">
        <v>1677</v>
      </c>
      <c r="D235" s="184" t="s">
        <v>1687</v>
      </c>
      <c r="E235" s="243">
        <v>20.8</v>
      </c>
      <c r="F235" s="210" t="s">
        <v>1143</v>
      </c>
      <c r="G235" s="243">
        <v>6.13</v>
      </c>
      <c r="H235" s="293">
        <f>ROUNDDOWN(E235*G235,2)</f>
        <v>127.5</v>
      </c>
      <c r="I235" s="300">
        <v>0</v>
      </c>
      <c r="J235" s="297">
        <v>0</v>
      </c>
      <c r="K235" s="277">
        <f>I235+J235</f>
        <v>0</v>
      </c>
      <c r="L235" s="286">
        <f>ROUNDDOWN(G235*I235,2)</f>
        <v>0</v>
      </c>
      <c r="M235" s="262">
        <f>ROUNDDOWN(G235*J235,2)</f>
        <v>0</v>
      </c>
      <c r="N235" s="269">
        <f>ROUNDDOWN(G235*K235,2)</f>
        <v>0</v>
      </c>
      <c r="O235" s="175">
        <f>I235/E235</f>
        <v>0</v>
      </c>
      <c r="P235" s="176">
        <f>J235/E235</f>
        <v>0</v>
      </c>
      <c r="Q235" s="190">
        <f t="shared" si="340"/>
        <v>0</v>
      </c>
    </row>
    <row r="236" spans="1:17" ht="22.5">
      <c r="A236" s="165"/>
      <c r="B236" s="183" t="s">
        <v>1667</v>
      </c>
      <c r="C236" s="183" t="s">
        <v>1678</v>
      </c>
      <c r="D236" s="184" t="s">
        <v>1688</v>
      </c>
      <c r="E236" s="243">
        <v>1</v>
      </c>
      <c r="F236" s="210" t="s">
        <v>1144</v>
      </c>
      <c r="G236" s="243">
        <v>70.73</v>
      </c>
      <c r="H236" s="293">
        <f t="shared" ref="H236:H240" si="341">ROUNDDOWN(E236*G236,2)</f>
        <v>70.73</v>
      </c>
      <c r="I236" s="300">
        <v>0</v>
      </c>
      <c r="J236" s="297">
        <v>0</v>
      </c>
      <c r="K236" s="277">
        <f t="shared" ref="K236:K240" si="342">I236+J236</f>
        <v>0</v>
      </c>
      <c r="L236" s="286">
        <f t="shared" ref="L236:L240" si="343">ROUNDDOWN(G236*I236,2)</f>
        <v>0</v>
      </c>
      <c r="M236" s="262">
        <f t="shared" ref="M236:M240" si="344">ROUNDDOWN(G236*J236,2)</f>
        <v>0</v>
      </c>
      <c r="N236" s="269">
        <f t="shared" ref="N236:N240" si="345">ROUNDDOWN(G236*K236,2)</f>
        <v>0</v>
      </c>
      <c r="O236" s="175">
        <f t="shared" ref="O236:O240" si="346">I236/E236</f>
        <v>0</v>
      </c>
      <c r="P236" s="176">
        <f t="shared" ref="P236:P240" si="347">J236/E236</f>
        <v>0</v>
      </c>
      <c r="Q236" s="190">
        <f t="shared" si="340"/>
        <v>0</v>
      </c>
    </row>
    <row r="237" spans="1:17" ht="22.5">
      <c r="A237" s="165"/>
      <c r="B237" s="183" t="s">
        <v>1668</v>
      </c>
      <c r="C237" s="183" t="s">
        <v>1679</v>
      </c>
      <c r="D237" s="184" t="s">
        <v>1689</v>
      </c>
      <c r="E237" s="243">
        <v>3</v>
      </c>
      <c r="F237" s="210" t="s">
        <v>1144</v>
      </c>
      <c r="G237" s="243">
        <v>31.13</v>
      </c>
      <c r="H237" s="293">
        <f t="shared" si="341"/>
        <v>93.39</v>
      </c>
      <c r="I237" s="300">
        <v>0</v>
      </c>
      <c r="J237" s="297">
        <v>0</v>
      </c>
      <c r="K237" s="277">
        <f t="shared" si="342"/>
        <v>0</v>
      </c>
      <c r="L237" s="286">
        <f t="shared" si="343"/>
        <v>0</v>
      </c>
      <c r="M237" s="262">
        <f t="shared" si="344"/>
        <v>0</v>
      </c>
      <c r="N237" s="269">
        <f t="shared" si="345"/>
        <v>0</v>
      </c>
      <c r="O237" s="175">
        <f t="shared" si="346"/>
        <v>0</v>
      </c>
      <c r="P237" s="176">
        <f t="shared" si="347"/>
        <v>0</v>
      </c>
      <c r="Q237" s="190">
        <f t="shared" si="340"/>
        <v>0</v>
      </c>
    </row>
    <row r="238" spans="1:17" ht="22.5">
      <c r="A238" s="165"/>
      <c r="B238" s="183" t="s">
        <v>1669</v>
      </c>
      <c r="C238" s="183" t="s">
        <v>1680</v>
      </c>
      <c r="D238" s="184" t="s">
        <v>1690</v>
      </c>
      <c r="E238" s="243">
        <v>2</v>
      </c>
      <c r="F238" s="210" t="s">
        <v>1144</v>
      </c>
      <c r="G238" s="243">
        <v>80.73</v>
      </c>
      <c r="H238" s="293">
        <f t="shared" si="341"/>
        <v>161.46</v>
      </c>
      <c r="I238" s="300">
        <v>0</v>
      </c>
      <c r="J238" s="297">
        <v>0</v>
      </c>
      <c r="K238" s="277">
        <f t="shared" si="342"/>
        <v>0</v>
      </c>
      <c r="L238" s="286">
        <f t="shared" si="343"/>
        <v>0</v>
      </c>
      <c r="M238" s="262">
        <f t="shared" si="344"/>
        <v>0</v>
      </c>
      <c r="N238" s="269">
        <f t="shared" si="345"/>
        <v>0</v>
      </c>
      <c r="O238" s="175">
        <f t="shared" si="346"/>
        <v>0</v>
      </c>
      <c r="P238" s="176">
        <f t="shared" si="347"/>
        <v>0</v>
      </c>
      <c r="Q238" s="190">
        <f t="shared" si="340"/>
        <v>0</v>
      </c>
    </row>
    <row r="239" spans="1:17" ht="22.5">
      <c r="A239" s="165"/>
      <c r="B239" s="183" t="s">
        <v>1670</v>
      </c>
      <c r="C239" s="183" t="s">
        <v>1367</v>
      </c>
      <c r="D239" s="184" t="s">
        <v>1158</v>
      </c>
      <c r="E239" s="243">
        <v>1</v>
      </c>
      <c r="F239" s="210" t="s">
        <v>1144</v>
      </c>
      <c r="G239" s="243">
        <v>11.67</v>
      </c>
      <c r="H239" s="293">
        <f t="shared" si="341"/>
        <v>11.67</v>
      </c>
      <c r="I239" s="300">
        <v>0</v>
      </c>
      <c r="J239" s="297">
        <v>0</v>
      </c>
      <c r="K239" s="277">
        <f t="shared" si="342"/>
        <v>0</v>
      </c>
      <c r="L239" s="286">
        <f t="shared" si="343"/>
        <v>0</v>
      </c>
      <c r="M239" s="262">
        <f t="shared" si="344"/>
        <v>0</v>
      </c>
      <c r="N239" s="269">
        <f t="shared" si="345"/>
        <v>0</v>
      </c>
      <c r="O239" s="175">
        <f t="shared" si="346"/>
        <v>0</v>
      </c>
      <c r="P239" s="176">
        <f t="shared" si="347"/>
        <v>0</v>
      </c>
      <c r="Q239" s="190">
        <f t="shared" si="340"/>
        <v>0</v>
      </c>
    </row>
    <row r="240" spans="1:17" ht="33.75">
      <c r="A240" s="165"/>
      <c r="B240" s="183" t="s">
        <v>1671</v>
      </c>
      <c r="C240" s="183" t="s">
        <v>1681</v>
      </c>
      <c r="D240" s="184" t="s">
        <v>1691</v>
      </c>
      <c r="E240" s="243">
        <v>26.5</v>
      </c>
      <c r="F240" s="210" t="s">
        <v>1143</v>
      </c>
      <c r="G240" s="243">
        <v>8.94</v>
      </c>
      <c r="H240" s="293">
        <f t="shared" si="341"/>
        <v>236.91</v>
      </c>
      <c r="I240" s="300">
        <v>0</v>
      </c>
      <c r="J240" s="297">
        <v>0</v>
      </c>
      <c r="K240" s="277">
        <f t="shared" si="342"/>
        <v>0</v>
      </c>
      <c r="L240" s="286">
        <f t="shared" si="343"/>
        <v>0</v>
      </c>
      <c r="M240" s="262">
        <f t="shared" si="344"/>
        <v>0</v>
      </c>
      <c r="N240" s="269">
        <f t="shared" si="345"/>
        <v>0</v>
      </c>
      <c r="O240" s="175">
        <f t="shared" si="346"/>
        <v>0</v>
      </c>
      <c r="P240" s="176">
        <f t="shared" si="347"/>
        <v>0</v>
      </c>
      <c r="Q240" s="190">
        <f t="shared" si="340"/>
        <v>0</v>
      </c>
    </row>
    <row r="241" spans="1:17" ht="33.75">
      <c r="A241" s="165"/>
      <c r="B241" s="183" t="s">
        <v>1672</v>
      </c>
      <c r="C241" s="183" t="s">
        <v>1682</v>
      </c>
      <c r="D241" s="184" t="s">
        <v>1692</v>
      </c>
      <c r="E241" s="243">
        <v>10.4</v>
      </c>
      <c r="F241" s="210" t="s">
        <v>1143</v>
      </c>
      <c r="G241" s="243">
        <v>16.649999999999999</v>
      </c>
      <c r="H241" s="293">
        <f t="shared" ref="H241:H244" si="348">ROUNDDOWN(E241*G241,2)</f>
        <v>173.16</v>
      </c>
      <c r="I241" s="300">
        <v>0</v>
      </c>
      <c r="J241" s="297">
        <v>0</v>
      </c>
      <c r="K241" s="277">
        <f t="shared" ref="K241:K244" si="349">I241+J241</f>
        <v>0</v>
      </c>
      <c r="L241" s="286">
        <f t="shared" ref="L241:L243" si="350">ROUNDDOWN(G241*I241,2)</f>
        <v>0</v>
      </c>
      <c r="M241" s="262">
        <f t="shared" ref="M241:M244" si="351">ROUNDDOWN(G241*J241,2)</f>
        <v>0</v>
      </c>
      <c r="N241" s="269">
        <f t="shared" ref="N241:N244" si="352">ROUNDDOWN(G241*K241,2)</f>
        <v>0</v>
      </c>
      <c r="O241" s="175">
        <f t="shared" ref="O241:O244" si="353">I241/E241</f>
        <v>0</v>
      </c>
      <c r="P241" s="176">
        <f t="shared" ref="P241:P244" si="354">J241/E241</f>
        <v>0</v>
      </c>
      <c r="Q241" s="190">
        <f t="shared" ref="Q241:Q244" si="355">O241+P241</f>
        <v>0</v>
      </c>
    </row>
    <row r="242" spans="1:17" ht="22.5">
      <c r="A242" s="165"/>
      <c r="B242" s="183" t="s">
        <v>1673</v>
      </c>
      <c r="C242" s="183" t="s">
        <v>1683</v>
      </c>
      <c r="D242" s="184" t="s">
        <v>1693</v>
      </c>
      <c r="E242" s="243">
        <v>3</v>
      </c>
      <c r="F242" s="210" t="s">
        <v>1144</v>
      </c>
      <c r="G242" s="243">
        <v>27.63</v>
      </c>
      <c r="H242" s="293">
        <f t="shared" si="348"/>
        <v>82.89</v>
      </c>
      <c r="I242" s="300">
        <v>0</v>
      </c>
      <c r="J242" s="297">
        <v>0</v>
      </c>
      <c r="K242" s="277">
        <f t="shared" si="349"/>
        <v>0</v>
      </c>
      <c r="L242" s="286">
        <f t="shared" si="350"/>
        <v>0</v>
      </c>
      <c r="M242" s="262">
        <f t="shared" si="351"/>
        <v>0</v>
      </c>
      <c r="N242" s="269">
        <f t="shared" si="352"/>
        <v>0</v>
      </c>
      <c r="O242" s="175">
        <f t="shared" si="353"/>
        <v>0</v>
      </c>
      <c r="P242" s="176">
        <f t="shared" si="354"/>
        <v>0</v>
      </c>
      <c r="Q242" s="190">
        <f t="shared" si="355"/>
        <v>0</v>
      </c>
    </row>
    <row r="243" spans="1:17" ht="22.5">
      <c r="A243" s="165"/>
      <c r="B243" s="336" t="s">
        <v>1674</v>
      </c>
      <c r="C243" s="336" t="s">
        <v>1684</v>
      </c>
      <c r="D243" s="337" t="s">
        <v>1694</v>
      </c>
      <c r="E243" s="338">
        <v>2</v>
      </c>
      <c r="F243" s="339" t="s">
        <v>1144</v>
      </c>
      <c r="G243" s="338">
        <v>30.87</v>
      </c>
      <c r="H243" s="340">
        <f t="shared" si="348"/>
        <v>61.74</v>
      </c>
      <c r="I243" s="341">
        <v>0</v>
      </c>
      <c r="J243" s="342">
        <v>0</v>
      </c>
      <c r="K243" s="343">
        <f t="shared" si="349"/>
        <v>0</v>
      </c>
      <c r="L243" s="289">
        <f t="shared" si="350"/>
        <v>0</v>
      </c>
      <c r="M243" s="263">
        <f t="shared" si="351"/>
        <v>0</v>
      </c>
      <c r="N243" s="272">
        <f t="shared" si="352"/>
        <v>0</v>
      </c>
      <c r="O243" s="344">
        <f t="shared" si="353"/>
        <v>0</v>
      </c>
      <c r="P243" s="345">
        <f t="shared" si="354"/>
        <v>0</v>
      </c>
      <c r="Q243" s="346">
        <f t="shared" si="355"/>
        <v>0</v>
      </c>
    </row>
    <row r="244" spans="1:17" ht="45">
      <c r="A244" s="165"/>
      <c r="B244" s="347" t="s">
        <v>1675</v>
      </c>
      <c r="C244" s="183" t="s">
        <v>1685</v>
      </c>
      <c r="D244" s="184" t="s">
        <v>1695</v>
      </c>
      <c r="E244" s="243">
        <v>1</v>
      </c>
      <c r="F244" s="210" t="s">
        <v>1144</v>
      </c>
      <c r="G244" s="243">
        <v>532.62</v>
      </c>
      <c r="H244" s="348">
        <f t="shared" si="348"/>
        <v>532.62</v>
      </c>
      <c r="I244" s="349">
        <v>0</v>
      </c>
      <c r="J244" s="297">
        <v>0</v>
      </c>
      <c r="K244" s="350">
        <f t="shared" si="349"/>
        <v>0</v>
      </c>
      <c r="L244" s="351">
        <f>ROUNDDOWN(G244*I244,2)</f>
        <v>0</v>
      </c>
      <c r="M244" s="261">
        <f t="shared" si="351"/>
        <v>0</v>
      </c>
      <c r="N244" s="352">
        <f t="shared" si="352"/>
        <v>0</v>
      </c>
      <c r="O244" s="353">
        <f t="shared" si="353"/>
        <v>0</v>
      </c>
      <c r="P244" s="354">
        <f t="shared" si="354"/>
        <v>0</v>
      </c>
      <c r="Q244" s="355">
        <f t="shared" si="355"/>
        <v>0</v>
      </c>
    </row>
    <row r="245" spans="1:17">
      <c r="A245" s="165"/>
      <c r="B245" s="186"/>
      <c r="C245" s="186"/>
      <c r="D245" s="187"/>
      <c r="E245" s="246"/>
      <c r="F245" s="216"/>
      <c r="G245" s="246"/>
      <c r="H245" s="187"/>
      <c r="I245" s="187"/>
      <c r="J245" s="187"/>
      <c r="K245" s="187"/>
      <c r="L245" s="246"/>
      <c r="M245" s="187"/>
      <c r="N245" s="187"/>
      <c r="O245" s="187"/>
      <c r="P245" s="187"/>
      <c r="Q245" s="325"/>
    </row>
    <row r="246" spans="1:17" ht="15.75" thickBot="1">
      <c r="A246" s="165"/>
      <c r="B246" s="186"/>
      <c r="C246" s="186"/>
      <c r="D246" s="187"/>
      <c r="E246" s="246"/>
      <c r="F246" s="216"/>
      <c r="G246" s="246"/>
      <c r="H246" s="187"/>
      <c r="I246" s="187"/>
      <c r="J246" s="187"/>
      <c r="K246" s="187"/>
      <c r="L246" s="246"/>
      <c r="M246" s="187"/>
      <c r="N246" s="187"/>
      <c r="O246" s="187"/>
      <c r="P246" s="187"/>
      <c r="Q246" s="326"/>
    </row>
    <row r="247" spans="1:17" ht="15.75" customHeight="1" thickTop="1">
      <c r="A247" s="165"/>
      <c r="B247" s="53"/>
      <c r="C247" s="188"/>
      <c r="D247" s="52"/>
      <c r="E247" s="487" t="s">
        <v>1002</v>
      </c>
      <c r="F247" s="488"/>
      <c r="G247" s="251" t="s">
        <v>1001</v>
      </c>
      <c r="H247" s="97">
        <f>H249/1.265101559</f>
        <v>631389.48356951645</v>
      </c>
      <c r="I247" s="54"/>
      <c r="J247" s="54"/>
      <c r="K247" s="54"/>
      <c r="L247" s="252">
        <f>L249/1.265101559</f>
        <v>0</v>
      </c>
      <c r="M247" s="136">
        <f>M249/1.265101559</f>
        <v>190059.66619000904</v>
      </c>
      <c r="N247" s="256">
        <f>N249/1.265101559</f>
        <v>190059.66619000904</v>
      </c>
      <c r="O247" s="138"/>
      <c r="P247" s="139"/>
      <c r="Q247" s="193"/>
    </row>
    <row r="248" spans="1:17" ht="15" customHeight="1">
      <c r="A248" s="165"/>
      <c r="B248" s="53"/>
      <c r="C248" s="188"/>
      <c r="D248" s="52"/>
      <c r="E248" s="487" t="s">
        <v>1696</v>
      </c>
      <c r="F248" s="488"/>
      <c r="G248" s="251" t="s">
        <v>1001</v>
      </c>
      <c r="H248" s="97">
        <f>H249-H247</f>
        <v>167382.33643048373</v>
      </c>
      <c r="I248" s="54"/>
      <c r="J248" s="54"/>
      <c r="K248" s="54"/>
      <c r="L248" s="253">
        <f>L249-L247</f>
        <v>0</v>
      </c>
      <c r="M248" s="97">
        <f>M249-M247</f>
        <v>50385.113809990988</v>
      </c>
      <c r="N248" s="255">
        <f t="shared" ref="N248" si="356">N249-N247</f>
        <v>50385.113809990988</v>
      </c>
      <c r="O248" s="132"/>
      <c r="P248" s="131"/>
      <c r="Q248" s="194"/>
    </row>
    <row r="249" spans="1:17" ht="15.75" customHeight="1" thickBot="1">
      <c r="A249" s="165"/>
      <c r="B249" s="53"/>
      <c r="C249" s="188"/>
      <c r="D249" s="52"/>
      <c r="E249" s="487" t="s">
        <v>1004</v>
      </c>
      <c r="F249" s="488"/>
      <c r="G249" s="251" t="s">
        <v>1001</v>
      </c>
      <c r="H249" s="97">
        <f>SUM(H13,H16,H19,H35,H59,H65,H69,H76,H79,H87,H97,H103,H111,H114,H120,H124,H130,H135,H149,H154,H158,H171,H181,H185,H197,H200,H205,H210,H219,H225,H233,)</f>
        <v>798771.82000000018</v>
      </c>
      <c r="I249" s="54"/>
      <c r="J249" s="54"/>
      <c r="K249" s="54"/>
      <c r="L249" s="254">
        <f>SUM(L13,L16,L19,L35,L59,L65,L69,L76,L79,L87,L97,L103,L111,L114,L120,L124,L130,L135,L149,L154,L158,L171,L181,L185,L197,L200,L205,L210,L219,L225,L233)</f>
        <v>0</v>
      </c>
      <c r="M249" s="144">
        <f>SUM(M13,M16,M19,M35,M59,M65,M69,M76,M79,M87,M97,M103,M111,M114,M120,M124,M130,M135,M149,M154,M158,M171,M181,M185,M197,M200,M205,M210,M219,M225,M233,)</f>
        <v>240444.78000000003</v>
      </c>
      <c r="N249" s="144">
        <f>SUM(N13,N16,N19,N35,N59,N65,N69,N76,N79,N87,N97,N103,N111,N114,N120,N124,N130,N135,N149,N154,N158,N171,N181,N185,N197,N200,N205,N210,N219,N225,N233,)</f>
        <v>240444.78000000003</v>
      </c>
      <c r="O249" s="146">
        <f>L249/H249</f>
        <v>0</v>
      </c>
      <c r="P249" s="147">
        <f>M249/H249</f>
        <v>0.30101810552104852</v>
      </c>
      <c r="Q249" s="195">
        <f>N249/H249</f>
        <v>0.30101810552104852</v>
      </c>
    </row>
    <row r="250" spans="1:17" ht="16.5" thickTop="1" thickBot="1">
      <c r="A250" s="165"/>
      <c r="B250" s="164"/>
      <c r="M250"/>
      <c r="Q250" s="324"/>
    </row>
    <row r="251" spans="1:17" ht="18" thickTop="1" thickBot="1">
      <c r="B251" s="482" t="s">
        <v>2049</v>
      </c>
      <c r="C251" s="483"/>
      <c r="D251" s="483"/>
      <c r="E251" s="483"/>
      <c r="F251" s="483"/>
      <c r="G251" s="483"/>
      <c r="H251" s="483"/>
      <c r="I251" s="483"/>
      <c r="J251" s="483"/>
      <c r="K251" s="483"/>
      <c r="L251" s="483"/>
      <c r="M251" s="483"/>
      <c r="N251" s="483"/>
      <c r="O251" s="483"/>
      <c r="P251" s="483"/>
      <c r="Q251" s="484"/>
    </row>
    <row r="252" spans="1:17" ht="15.75" thickTop="1">
      <c r="B252" s="307"/>
      <c r="C252" s="308"/>
      <c r="D252" s="308"/>
      <c r="E252" s="308"/>
      <c r="F252" s="308"/>
      <c r="G252" s="358">
        <f>M249</f>
        <v>240444.78000000003</v>
      </c>
      <c r="H252" s="308"/>
      <c r="I252" s="308"/>
      <c r="J252" s="308"/>
      <c r="K252" s="308"/>
      <c r="L252" s="308"/>
      <c r="M252" s="308"/>
      <c r="N252" s="308"/>
      <c r="O252" s="308"/>
      <c r="P252" s="308"/>
      <c r="Q252" s="309"/>
    </row>
    <row r="253" spans="1:17" ht="16.5">
      <c r="B253" s="310"/>
      <c r="C253" s="311"/>
      <c r="D253" s="357"/>
      <c r="E253" s="356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2"/>
    </row>
    <row r="254" spans="1:17">
      <c r="B254" s="310"/>
      <c r="C254" s="311"/>
      <c r="D254" s="311"/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  <c r="Q254" s="312"/>
    </row>
    <row r="255" spans="1:17">
      <c r="B255" s="310"/>
      <c r="C255" s="311"/>
      <c r="D255" s="311"/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  <c r="Q255" s="312"/>
    </row>
    <row r="256" spans="1:17">
      <c r="B256" s="310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  <c r="Q256" s="312"/>
    </row>
    <row r="257" spans="2:17">
      <c r="B257" s="310"/>
      <c r="C257" s="311"/>
      <c r="D257" s="311"/>
      <c r="E257" s="311"/>
      <c r="F257" s="311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  <c r="Q257" s="312"/>
    </row>
    <row r="258" spans="2:17" ht="15" customHeight="1">
      <c r="B258" s="310"/>
      <c r="C258" s="311"/>
      <c r="D258" s="433" t="s">
        <v>1698</v>
      </c>
      <c r="E258" s="311"/>
      <c r="F258" s="311"/>
      <c r="G258" s="311"/>
      <c r="H258" s="311"/>
      <c r="I258" s="311"/>
      <c r="J258" s="311"/>
      <c r="K258" s="433" t="s">
        <v>1699</v>
      </c>
      <c r="L258" s="433"/>
      <c r="M258" s="433"/>
      <c r="N258" s="433"/>
      <c r="O258" s="311"/>
      <c r="P258" s="311"/>
      <c r="Q258" s="312"/>
    </row>
    <row r="259" spans="2:17">
      <c r="B259" s="310"/>
      <c r="C259" s="311"/>
      <c r="D259" s="433"/>
      <c r="E259" s="311"/>
      <c r="F259" s="311"/>
      <c r="G259" s="311"/>
      <c r="H259" s="311"/>
      <c r="I259" s="311"/>
      <c r="J259" s="311"/>
      <c r="K259" s="433"/>
      <c r="L259" s="433"/>
      <c r="M259" s="433"/>
      <c r="N259" s="433"/>
      <c r="O259" s="311"/>
      <c r="P259" s="311"/>
      <c r="Q259" s="312"/>
    </row>
    <row r="260" spans="2:17">
      <c r="B260" s="310"/>
      <c r="C260" s="311"/>
      <c r="D260" s="433"/>
      <c r="E260" s="311"/>
      <c r="F260" s="311"/>
      <c r="G260" s="311"/>
      <c r="H260" s="311"/>
      <c r="I260" s="311"/>
      <c r="J260" s="311"/>
      <c r="K260" s="433"/>
      <c r="L260" s="433"/>
      <c r="M260" s="433"/>
      <c r="N260" s="433"/>
      <c r="O260" s="311"/>
      <c r="P260" s="311"/>
      <c r="Q260" s="312"/>
    </row>
    <row r="261" spans="2:17">
      <c r="B261" s="310"/>
      <c r="C261" s="311"/>
      <c r="D261" s="433"/>
      <c r="E261" s="311"/>
      <c r="F261" s="311"/>
      <c r="G261" s="311"/>
      <c r="H261" s="311"/>
      <c r="I261" s="311"/>
      <c r="J261" s="311"/>
      <c r="K261" s="433"/>
      <c r="L261" s="433"/>
      <c r="M261" s="433"/>
      <c r="N261" s="433"/>
      <c r="O261" s="311"/>
      <c r="P261" s="311"/>
      <c r="Q261" s="312"/>
    </row>
    <row r="262" spans="2:17">
      <c r="B262" s="310"/>
      <c r="C262" s="311"/>
      <c r="D262" s="433"/>
      <c r="E262" s="311"/>
      <c r="F262" s="311"/>
      <c r="G262" s="311"/>
      <c r="H262" s="311"/>
      <c r="I262" s="311"/>
      <c r="J262" s="311"/>
      <c r="K262" s="433"/>
      <c r="L262" s="433"/>
      <c r="M262" s="433"/>
      <c r="N262" s="433"/>
      <c r="O262" s="311"/>
      <c r="P262" s="311"/>
      <c r="Q262" s="312"/>
    </row>
    <row r="263" spans="2:17" ht="15.75" thickBot="1">
      <c r="B263" s="313"/>
      <c r="C263" s="314"/>
      <c r="D263" s="315"/>
      <c r="E263" s="316"/>
      <c r="F263" s="315"/>
      <c r="G263" s="317"/>
      <c r="H263" s="314"/>
      <c r="I263" s="318"/>
      <c r="J263" s="319"/>
      <c r="K263" s="319"/>
      <c r="L263" s="320"/>
      <c r="M263" s="319"/>
      <c r="N263" s="319"/>
      <c r="O263" s="321"/>
      <c r="P263" s="322"/>
      <c r="Q263" s="323"/>
    </row>
    <row r="264" spans="2:17" ht="15.75" thickTop="1">
      <c r="M264"/>
      <c r="Q264"/>
    </row>
    <row r="265" spans="2:17">
      <c r="K265" s="247"/>
      <c r="M265"/>
      <c r="Q265"/>
    </row>
    <row r="266" spans="2:17">
      <c r="H266" s="185"/>
      <c r="M266"/>
      <c r="Q266"/>
    </row>
    <row r="267" spans="2:17">
      <c r="M267"/>
      <c r="Q267"/>
    </row>
    <row r="268" spans="2:17">
      <c r="M268"/>
      <c r="Q268"/>
    </row>
    <row r="269" spans="2:17">
      <c r="M269"/>
      <c r="Q269"/>
    </row>
    <row r="270" spans="2:17">
      <c r="M270"/>
      <c r="Q270"/>
    </row>
    <row r="271" spans="2:17">
      <c r="M271"/>
      <c r="Q271"/>
    </row>
    <row r="272" spans="2:17">
      <c r="M272"/>
      <c r="Q272"/>
    </row>
    <row r="273" spans="13:17">
      <c r="M273"/>
      <c r="Q273"/>
    </row>
    <row r="274" spans="13:17">
      <c r="M274"/>
      <c r="Q274"/>
    </row>
    <row r="275" spans="13:17">
      <c r="M275" s="247"/>
      <c r="N275" s="247"/>
      <c r="O275" s="247"/>
      <c r="P275" s="247"/>
      <c r="Q275" s="247"/>
    </row>
    <row r="276" spans="13:17">
      <c r="M276" s="247"/>
      <c r="N276" s="247"/>
      <c r="O276" s="247"/>
      <c r="P276" s="247"/>
      <c r="Q276" s="247"/>
    </row>
    <row r="277" spans="13:17">
      <c r="M277" s="247"/>
      <c r="N277" s="247"/>
      <c r="O277" s="247"/>
      <c r="P277" s="247"/>
      <c r="Q277" s="247"/>
    </row>
    <row r="278" spans="13:17">
      <c r="M278" s="247"/>
      <c r="N278" s="247"/>
      <c r="O278" s="247"/>
      <c r="P278" s="247"/>
      <c r="Q278" s="247"/>
    </row>
    <row r="279" spans="13:17">
      <c r="M279" s="247"/>
      <c r="N279" s="247"/>
      <c r="O279" s="247"/>
      <c r="P279" s="247"/>
      <c r="Q279" s="247"/>
    </row>
    <row r="280" spans="13:17">
      <c r="M280" s="247"/>
      <c r="N280" s="247"/>
      <c r="O280" s="247"/>
      <c r="P280" s="247"/>
      <c r="Q280" s="247"/>
    </row>
    <row r="281" spans="13:17">
      <c r="M281" s="247"/>
      <c r="N281" s="247"/>
      <c r="O281" s="247"/>
      <c r="P281" s="247"/>
      <c r="Q281" s="247"/>
    </row>
    <row r="282" spans="13:17">
      <c r="M282" s="247"/>
      <c r="N282" s="247"/>
      <c r="O282" s="247"/>
      <c r="P282" s="247"/>
      <c r="Q282" s="247"/>
    </row>
    <row r="283" spans="13:17">
      <c r="M283" s="247"/>
      <c r="N283" s="247"/>
      <c r="O283" s="247"/>
      <c r="P283" s="247"/>
      <c r="Q283" s="247"/>
    </row>
    <row r="284" spans="13:17">
      <c r="M284" s="247"/>
      <c r="N284" s="247"/>
      <c r="O284" s="247"/>
      <c r="P284" s="247"/>
      <c r="Q284" s="247"/>
    </row>
    <row r="285" spans="13:17">
      <c r="M285" s="247"/>
      <c r="N285" s="247"/>
      <c r="O285" s="247"/>
      <c r="P285" s="247"/>
      <c r="Q285" s="247"/>
    </row>
    <row r="286" spans="13:17">
      <c r="M286" s="247"/>
      <c r="N286" s="247"/>
      <c r="O286" s="247"/>
      <c r="P286" s="247"/>
      <c r="Q286" s="247"/>
    </row>
    <row r="287" spans="13:17">
      <c r="M287" s="247"/>
      <c r="N287" s="247"/>
      <c r="O287" s="247"/>
      <c r="P287" s="247"/>
      <c r="Q287" s="247"/>
    </row>
    <row r="288" spans="13:17">
      <c r="M288" s="247"/>
      <c r="N288" s="247"/>
      <c r="O288" s="247"/>
      <c r="P288" s="247"/>
      <c r="Q288" s="247"/>
    </row>
    <row r="289" spans="13:17">
      <c r="M289" s="247"/>
      <c r="N289" s="247"/>
      <c r="O289" s="247"/>
      <c r="P289" s="247"/>
      <c r="Q289" s="247"/>
    </row>
    <row r="290" spans="13:17">
      <c r="M290" s="247"/>
      <c r="N290" s="247"/>
      <c r="O290" s="247"/>
      <c r="P290" s="247"/>
      <c r="Q290" s="247"/>
    </row>
    <row r="291" spans="13:17">
      <c r="M291" s="247"/>
      <c r="N291" s="247"/>
      <c r="O291" s="247"/>
      <c r="P291" s="247"/>
      <c r="Q291" s="247"/>
    </row>
    <row r="292" spans="13:17">
      <c r="M292" s="247"/>
      <c r="N292" s="247"/>
      <c r="O292" s="247"/>
      <c r="P292" s="247"/>
      <c r="Q292" s="247"/>
    </row>
    <row r="293" spans="13:17">
      <c r="M293" s="247"/>
      <c r="N293" s="247"/>
      <c r="O293" s="247"/>
      <c r="P293" s="247"/>
      <c r="Q293" s="247"/>
    </row>
    <row r="294" spans="13:17">
      <c r="M294" s="247"/>
      <c r="N294" s="247"/>
      <c r="O294" s="247"/>
      <c r="P294" s="247"/>
      <c r="Q294" s="247"/>
    </row>
    <row r="295" spans="13:17">
      <c r="M295" s="247"/>
      <c r="N295" s="247"/>
      <c r="O295" s="247"/>
      <c r="P295" s="247"/>
      <c r="Q295" s="247"/>
    </row>
    <row r="296" spans="13:17">
      <c r="M296" s="247"/>
      <c r="N296" s="247"/>
      <c r="O296" s="247"/>
      <c r="P296" s="247"/>
      <c r="Q296" s="247"/>
    </row>
    <row r="297" spans="13:17">
      <c r="M297" s="247"/>
      <c r="N297" s="247"/>
      <c r="O297" s="247"/>
      <c r="P297" s="247"/>
      <c r="Q297" s="247"/>
    </row>
    <row r="298" spans="13:17">
      <c r="M298" s="247"/>
      <c r="N298" s="247"/>
      <c r="O298" s="247"/>
      <c r="P298" s="247"/>
      <c r="Q298" s="247"/>
    </row>
    <row r="299" spans="13:17">
      <c r="M299" s="247"/>
      <c r="N299" s="247"/>
      <c r="O299" s="247"/>
      <c r="P299" s="247"/>
      <c r="Q299" s="247"/>
    </row>
    <row r="300" spans="13:17">
      <c r="M300" s="247"/>
      <c r="N300" s="247"/>
      <c r="O300" s="247"/>
      <c r="P300" s="247"/>
      <c r="Q300" s="247"/>
    </row>
    <row r="301" spans="13:17">
      <c r="M301" s="247"/>
      <c r="N301" s="247"/>
      <c r="O301" s="247"/>
      <c r="P301" s="247"/>
      <c r="Q301" s="247"/>
    </row>
    <row r="302" spans="13:17">
      <c r="M302" s="247"/>
      <c r="N302" s="247"/>
      <c r="O302" s="247"/>
      <c r="P302" s="247"/>
      <c r="Q302" s="247"/>
    </row>
    <row r="303" spans="13:17">
      <c r="M303" s="247"/>
      <c r="N303" s="247"/>
      <c r="O303" s="247"/>
      <c r="P303" s="247"/>
      <c r="Q303" s="247"/>
    </row>
    <row r="304" spans="13:17">
      <c r="M304" s="247"/>
      <c r="N304" s="247"/>
      <c r="O304" s="247"/>
      <c r="P304" s="247"/>
      <c r="Q304" s="247"/>
    </row>
    <row r="305" spans="13:17">
      <c r="M305" s="247"/>
      <c r="N305" s="247"/>
      <c r="O305" s="247"/>
      <c r="P305" s="247"/>
      <c r="Q305" s="247"/>
    </row>
    <row r="306" spans="13:17">
      <c r="M306" s="247"/>
      <c r="N306" s="247"/>
      <c r="O306" s="247"/>
      <c r="P306" s="247"/>
      <c r="Q306" s="247"/>
    </row>
    <row r="307" spans="13:17">
      <c r="M307" s="247"/>
      <c r="N307" s="247"/>
      <c r="O307" s="247"/>
      <c r="P307" s="247"/>
      <c r="Q307" s="247"/>
    </row>
    <row r="308" spans="13:17">
      <c r="M308" s="247"/>
      <c r="N308" s="247"/>
      <c r="O308" s="247"/>
      <c r="P308" s="247"/>
      <c r="Q308" s="247"/>
    </row>
    <row r="309" spans="13:17">
      <c r="M309" s="247"/>
      <c r="N309" s="247"/>
      <c r="O309" s="247"/>
      <c r="P309" s="247"/>
      <c r="Q309" s="247"/>
    </row>
    <row r="310" spans="13:17">
      <c r="M310" s="247"/>
      <c r="N310" s="247"/>
      <c r="O310" s="247"/>
      <c r="P310" s="247"/>
      <c r="Q310" s="247"/>
    </row>
    <row r="311" spans="13:17">
      <c r="M311" s="247"/>
      <c r="N311" s="247"/>
      <c r="O311" s="247"/>
      <c r="P311" s="247"/>
      <c r="Q311" s="247"/>
    </row>
    <row r="312" spans="13:17">
      <c r="M312" s="247"/>
      <c r="N312" s="247"/>
      <c r="O312" s="247"/>
      <c r="P312" s="247"/>
      <c r="Q312" s="247"/>
    </row>
    <row r="313" spans="13:17">
      <c r="M313" s="247"/>
      <c r="N313" s="247"/>
      <c r="O313" s="247"/>
      <c r="P313" s="247"/>
      <c r="Q313" s="247"/>
    </row>
    <row r="314" spans="13:17">
      <c r="M314" s="247"/>
      <c r="N314" s="247"/>
      <c r="O314" s="247"/>
      <c r="P314" s="247"/>
      <c r="Q314" s="247"/>
    </row>
    <row r="315" spans="13:17">
      <c r="M315" s="247"/>
      <c r="N315" s="247"/>
      <c r="O315" s="247"/>
      <c r="P315" s="247"/>
      <c r="Q315" s="247"/>
    </row>
    <row r="316" spans="13:17">
      <c r="M316" s="247"/>
      <c r="N316" s="247"/>
      <c r="O316" s="247"/>
      <c r="P316" s="247"/>
      <c r="Q316" s="247"/>
    </row>
    <row r="317" spans="13:17">
      <c r="M317" s="247"/>
      <c r="N317" s="247"/>
      <c r="O317" s="247"/>
      <c r="P317" s="247"/>
      <c r="Q317" s="247"/>
    </row>
    <row r="318" spans="13:17">
      <c r="M318" s="247"/>
      <c r="N318" s="247"/>
      <c r="O318" s="247"/>
      <c r="P318" s="247"/>
      <c r="Q318" s="247"/>
    </row>
    <row r="319" spans="13:17">
      <c r="M319" s="247"/>
      <c r="N319" s="247"/>
      <c r="O319" s="247"/>
      <c r="P319" s="247"/>
      <c r="Q319" s="247"/>
    </row>
    <row r="320" spans="13:17">
      <c r="M320" s="247"/>
      <c r="N320" s="247"/>
      <c r="O320" s="247"/>
      <c r="P320" s="247"/>
      <c r="Q320" s="247"/>
    </row>
    <row r="321" spans="13:17">
      <c r="M321" s="247"/>
      <c r="N321" s="247"/>
      <c r="O321" s="247"/>
      <c r="P321" s="247"/>
      <c r="Q321" s="247"/>
    </row>
    <row r="322" spans="13:17">
      <c r="M322" s="247"/>
      <c r="N322" s="247"/>
      <c r="O322" s="247"/>
      <c r="P322" s="247"/>
      <c r="Q322" s="247"/>
    </row>
    <row r="323" spans="13:17">
      <c r="M323" s="247"/>
      <c r="N323" s="247"/>
      <c r="O323" s="247"/>
      <c r="P323" s="247"/>
      <c r="Q323" s="247"/>
    </row>
    <row r="324" spans="13:17">
      <c r="M324" s="247"/>
      <c r="N324" s="247"/>
      <c r="O324" s="247"/>
      <c r="P324" s="247"/>
      <c r="Q324" s="247"/>
    </row>
    <row r="325" spans="13:17">
      <c r="M325" s="247"/>
      <c r="N325" s="247"/>
      <c r="O325" s="247"/>
      <c r="P325" s="247"/>
      <c r="Q325" s="247"/>
    </row>
    <row r="326" spans="13:17">
      <c r="M326" s="247"/>
      <c r="N326" s="247"/>
      <c r="O326" s="247"/>
      <c r="P326" s="247"/>
      <c r="Q326" s="247"/>
    </row>
    <row r="327" spans="13:17">
      <c r="M327" s="247"/>
      <c r="N327" s="247"/>
      <c r="O327" s="247"/>
      <c r="P327" s="247"/>
      <c r="Q327" s="247"/>
    </row>
    <row r="328" spans="13:17">
      <c r="M328" s="247"/>
      <c r="N328" s="247"/>
      <c r="O328" s="247"/>
      <c r="P328" s="247"/>
      <c r="Q328" s="247"/>
    </row>
    <row r="329" spans="13:17">
      <c r="M329" s="247"/>
      <c r="N329" s="247"/>
      <c r="O329" s="247"/>
      <c r="P329" s="247"/>
      <c r="Q329" s="247"/>
    </row>
    <row r="330" spans="13:17">
      <c r="M330" s="247"/>
      <c r="N330" s="247"/>
      <c r="O330" s="247"/>
      <c r="P330" s="247"/>
      <c r="Q330" s="247"/>
    </row>
    <row r="331" spans="13:17">
      <c r="M331" s="247"/>
      <c r="N331" s="247"/>
      <c r="O331" s="247"/>
      <c r="P331" s="247"/>
      <c r="Q331" s="247"/>
    </row>
    <row r="332" spans="13:17">
      <c r="M332" s="247"/>
      <c r="N332" s="247"/>
      <c r="O332" s="247"/>
      <c r="P332" s="247"/>
      <c r="Q332" s="247"/>
    </row>
    <row r="333" spans="13:17">
      <c r="M333" s="247"/>
      <c r="N333" s="247"/>
      <c r="O333" s="247"/>
      <c r="P333" s="247"/>
      <c r="Q333" s="247"/>
    </row>
    <row r="334" spans="13:17">
      <c r="M334" s="247"/>
      <c r="N334" s="247"/>
      <c r="O334" s="247"/>
      <c r="P334" s="247"/>
      <c r="Q334" s="247"/>
    </row>
    <row r="335" spans="13:17">
      <c r="M335" s="247"/>
      <c r="N335" s="247"/>
      <c r="O335" s="247"/>
      <c r="P335" s="247"/>
      <c r="Q335" s="247"/>
    </row>
    <row r="336" spans="13:17">
      <c r="M336" s="247"/>
      <c r="N336" s="247"/>
      <c r="O336" s="247"/>
      <c r="P336" s="247"/>
      <c r="Q336" s="247"/>
    </row>
    <row r="337" spans="13:17">
      <c r="M337" s="247"/>
      <c r="N337" s="247"/>
      <c r="O337" s="247"/>
      <c r="P337" s="247"/>
      <c r="Q337" s="247"/>
    </row>
    <row r="338" spans="13:17">
      <c r="M338" s="247"/>
      <c r="N338" s="247"/>
      <c r="O338" s="247"/>
      <c r="P338" s="247"/>
      <c r="Q338" s="247"/>
    </row>
    <row r="339" spans="13:17">
      <c r="M339" s="247"/>
      <c r="N339" s="247"/>
      <c r="O339" s="247"/>
      <c r="P339" s="247"/>
      <c r="Q339" s="247"/>
    </row>
    <row r="340" spans="13:17">
      <c r="M340" s="247"/>
      <c r="N340" s="247"/>
      <c r="O340" s="247"/>
      <c r="P340" s="247"/>
      <c r="Q340" s="247"/>
    </row>
    <row r="341" spans="13:17">
      <c r="M341" s="247"/>
      <c r="N341" s="247"/>
      <c r="O341" s="247"/>
      <c r="P341" s="247"/>
      <c r="Q341" s="247"/>
    </row>
    <row r="342" spans="13:17">
      <c r="M342" s="247"/>
      <c r="N342" s="247"/>
      <c r="O342" s="247"/>
      <c r="P342" s="247"/>
      <c r="Q342" s="247"/>
    </row>
    <row r="343" spans="13:17">
      <c r="M343" s="247"/>
      <c r="N343" s="247"/>
      <c r="O343" s="247"/>
      <c r="P343" s="247"/>
      <c r="Q343" s="247"/>
    </row>
    <row r="344" spans="13:17">
      <c r="M344" s="247"/>
      <c r="N344" s="247"/>
      <c r="O344" s="247"/>
      <c r="P344" s="247"/>
      <c r="Q344" s="247"/>
    </row>
    <row r="345" spans="13:17">
      <c r="M345" s="247"/>
      <c r="N345" s="247"/>
      <c r="O345" s="247"/>
      <c r="P345" s="247"/>
      <c r="Q345" s="247"/>
    </row>
    <row r="346" spans="13:17">
      <c r="M346" s="247"/>
      <c r="N346" s="247"/>
      <c r="O346" s="247"/>
      <c r="P346" s="247"/>
      <c r="Q346" s="247"/>
    </row>
    <row r="347" spans="13:17">
      <c r="M347" s="247"/>
      <c r="N347" s="247"/>
      <c r="O347" s="247"/>
      <c r="P347" s="247"/>
      <c r="Q347" s="247"/>
    </row>
    <row r="348" spans="13:17">
      <c r="M348" s="247"/>
      <c r="N348" s="247"/>
      <c r="O348" s="247"/>
      <c r="P348" s="247"/>
      <c r="Q348" s="247"/>
    </row>
    <row r="349" spans="13:17">
      <c r="M349" s="247"/>
      <c r="N349" s="247"/>
      <c r="O349" s="247"/>
      <c r="P349" s="247"/>
      <c r="Q349" s="247"/>
    </row>
    <row r="350" spans="13:17">
      <c r="M350" s="247"/>
      <c r="N350" s="247"/>
      <c r="O350" s="247"/>
      <c r="P350" s="247"/>
      <c r="Q350" s="247"/>
    </row>
    <row r="351" spans="13:17">
      <c r="M351" s="247"/>
      <c r="N351" s="247"/>
      <c r="O351" s="247"/>
      <c r="P351" s="247"/>
      <c r="Q351" s="247"/>
    </row>
    <row r="352" spans="13:17">
      <c r="M352" s="247"/>
      <c r="N352" s="247"/>
      <c r="O352" s="247"/>
      <c r="P352" s="247"/>
      <c r="Q352" s="247"/>
    </row>
    <row r="353" spans="13:17">
      <c r="M353" s="247"/>
      <c r="N353" s="247"/>
      <c r="O353" s="247"/>
      <c r="P353" s="247"/>
      <c r="Q353" s="247"/>
    </row>
    <row r="354" spans="13:17">
      <c r="M354" s="247"/>
      <c r="N354" s="247"/>
      <c r="O354" s="247"/>
      <c r="P354" s="247"/>
      <c r="Q354" s="247"/>
    </row>
    <row r="355" spans="13:17">
      <c r="M355" s="247"/>
      <c r="N355" s="247"/>
      <c r="O355" s="247"/>
      <c r="P355" s="247"/>
      <c r="Q355" s="247"/>
    </row>
    <row r="356" spans="13:17">
      <c r="M356" s="247"/>
      <c r="N356" s="247"/>
      <c r="O356" s="247"/>
      <c r="P356" s="247"/>
      <c r="Q356" s="247"/>
    </row>
    <row r="357" spans="13:17">
      <c r="M357" s="247"/>
      <c r="N357" s="247"/>
      <c r="O357" s="247"/>
      <c r="P357" s="247"/>
      <c r="Q357" s="247"/>
    </row>
    <row r="358" spans="13:17">
      <c r="M358" s="247"/>
      <c r="N358" s="247"/>
      <c r="O358" s="247"/>
      <c r="P358" s="247"/>
      <c r="Q358" s="247"/>
    </row>
    <row r="359" spans="13:17">
      <c r="M359" s="247"/>
      <c r="N359" s="247"/>
      <c r="O359" s="247"/>
      <c r="P359" s="247"/>
      <c r="Q359" s="247"/>
    </row>
    <row r="360" spans="13:17">
      <c r="M360" s="247"/>
      <c r="N360" s="247"/>
      <c r="O360" s="247"/>
      <c r="P360" s="247"/>
      <c r="Q360" s="247"/>
    </row>
    <row r="361" spans="13:17">
      <c r="M361" s="247"/>
      <c r="N361" s="247"/>
      <c r="O361" s="247"/>
      <c r="P361" s="247"/>
      <c r="Q361" s="247"/>
    </row>
    <row r="362" spans="13:17">
      <c r="M362" s="247"/>
      <c r="N362" s="247"/>
      <c r="O362" s="247"/>
      <c r="P362" s="247"/>
      <c r="Q362" s="247"/>
    </row>
    <row r="363" spans="13:17">
      <c r="M363" s="247"/>
      <c r="N363" s="247"/>
      <c r="O363" s="247"/>
      <c r="P363" s="247"/>
      <c r="Q363" s="247"/>
    </row>
    <row r="364" spans="13:17">
      <c r="M364" s="247"/>
      <c r="N364" s="247"/>
      <c r="O364" s="247"/>
      <c r="P364" s="247"/>
      <c r="Q364" s="247"/>
    </row>
    <row r="365" spans="13:17">
      <c r="M365" s="247"/>
      <c r="N365" s="247"/>
      <c r="O365" s="247"/>
      <c r="P365" s="247"/>
      <c r="Q365" s="247"/>
    </row>
    <row r="366" spans="13:17">
      <c r="M366" s="247"/>
      <c r="N366" s="247"/>
      <c r="O366" s="247"/>
      <c r="P366" s="247"/>
      <c r="Q366" s="247"/>
    </row>
    <row r="367" spans="13:17">
      <c r="M367" s="247"/>
      <c r="N367" s="247"/>
      <c r="O367" s="247"/>
      <c r="P367" s="247"/>
      <c r="Q367" s="247"/>
    </row>
    <row r="368" spans="13:17">
      <c r="M368" s="247"/>
      <c r="N368" s="247"/>
      <c r="O368" s="247"/>
      <c r="P368" s="247"/>
      <c r="Q368" s="247"/>
    </row>
    <row r="369" spans="13:17">
      <c r="M369" s="247"/>
      <c r="N369" s="247"/>
      <c r="O369" s="247"/>
      <c r="P369" s="247"/>
      <c r="Q369" s="247"/>
    </row>
    <row r="370" spans="13:17">
      <c r="M370" s="247"/>
      <c r="N370" s="247"/>
      <c r="O370" s="247"/>
      <c r="P370" s="247"/>
      <c r="Q370" s="247"/>
    </row>
    <row r="371" spans="13:17">
      <c r="M371" s="247"/>
      <c r="N371" s="247"/>
      <c r="O371" s="247"/>
      <c r="P371" s="247"/>
      <c r="Q371" s="247"/>
    </row>
    <row r="372" spans="13:17">
      <c r="M372" s="247"/>
      <c r="N372" s="247"/>
      <c r="O372" s="247"/>
      <c r="P372" s="247"/>
      <c r="Q372" s="247"/>
    </row>
    <row r="373" spans="13:17">
      <c r="M373" s="247"/>
      <c r="N373" s="247"/>
      <c r="O373" s="247"/>
      <c r="P373" s="247"/>
      <c r="Q373" s="247"/>
    </row>
    <row r="374" spans="13:17">
      <c r="M374" s="247"/>
      <c r="N374" s="247"/>
      <c r="O374" s="247"/>
      <c r="P374" s="247"/>
      <c r="Q374" s="247"/>
    </row>
    <row r="375" spans="13:17">
      <c r="M375" s="247"/>
      <c r="N375" s="247"/>
      <c r="O375" s="247"/>
      <c r="P375" s="247"/>
      <c r="Q375" s="247"/>
    </row>
    <row r="376" spans="13:17">
      <c r="M376" s="247"/>
      <c r="N376" s="247"/>
      <c r="O376" s="247"/>
      <c r="P376" s="247"/>
      <c r="Q376" s="247"/>
    </row>
    <row r="377" spans="13:17">
      <c r="M377" s="247"/>
      <c r="N377" s="247"/>
      <c r="O377" s="247"/>
      <c r="P377" s="247"/>
      <c r="Q377" s="247"/>
    </row>
    <row r="378" spans="13:17">
      <c r="M378" s="247"/>
      <c r="N378" s="247"/>
      <c r="O378" s="247"/>
      <c r="P378" s="247"/>
      <c r="Q378" s="247"/>
    </row>
    <row r="379" spans="13:17">
      <c r="M379" s="247"/>
      <c r="N379" s="247"/>
      <c r="O379" s="247"/>
      <c r="P379" s="247"/>
      <c r="Q379" s="247"/>
    </row>
    <row r="380" spans="13:17">
      <c r="M380" s="247"/>
      <c r="N380" s="247"/>
      <c r="O380" s="247"/>
      <c r="P380" s="247"/>
      <c r="Q380" s="247"/>
    </row>
    <row r="381" spans="13:17">
      <c r="M381" s="247"/>
      <c r="N381" s="247"/>
      <c r="O381" s="247"/>
      <c r="P381" s="247"/>
      <c r="Q381" s="247"/>
    </row>
    <row r="382" spans="13:17">
      <c r="M382" s="247"/>
      <c r="N382" s="247"/>
      <c r="O382" s="247"/>
      <c r="P382" s="247"/>
      <c r="Q382" s="247"/>
    </row>
    <row r="383" spans="13:17">
      <c r="M383" s="247"/>
      <c r="N383" s="247"/>
      <c r="O383" s="247"/>
      <c r="P383" s="247"/>
      <c r="Q383" s="247"/>
    </row>
    <row r="384" spans="13:17">
      <c r="M384" s="247"/>
      <c r="N384" s="247"/>
      <c r="O384" s="247"/>
      <c r="P384" s="247"/>
      <c r="Q384" s="247"/>
    </row>
    <row r="385" spans="13:17">
      <c r="M385" s="247"/>
      <c r="N385" s="247"/>
      <c r="O385" s="247"/>
      <c r="P385" s="247"/>
      <c r="Q385" s="247"/>
    </row>
    <row r="386" spans="13:17">
      <c r="M386" s="247"/>
      <c r="N386" s="247"/>
      <c r="O386" s="247"/>
      <c r="P386" s="247"/>
      <c r="Q386" s="247"/>
    </row>
    <row r="387" spans="13:17">
      <c r="M387" s="247"/>
      <c r="N387" s="247"/>
      <c r="O387" s="247"/>
      <c r="P387" s="247"/>
      <c r="Q387" s="247"/>
    </row>
    <row r="388" spans="13:17">
      <c r="M388" s="247"/>
      <c r="N388" s="247"/>
      <c r="O388" s="247"/>
      <c r="P388" s="247"/>
      <c r="Q388" s="247"/>
    </row>
    <row r="389" spans="13:17">
      <c r="M389" s="247"/>
      <c r="N389" s="247"/>
      <c r="O389" s="247"/>
      <c r="P389" s="247"/>
      <c r="Q389" s="247"/>
    </row>
    <row r="390" spans="13:17">
      <c r="M390" s="247"/>
      <c r="N390" s="247"/>
      <c r="O390" s="247"/>
      <c r="P390" s="247"/>
      <c r="Q390" s="247"/>
    </row>
    <row r="391" spans="13:17">
      <c r="M391" s="247"/>
      <c r="N391" s="247"/>
      <c r="O391" s="247"/>
      <c r="P391" s="247"/>
      <c r="Q391" s="247"/>
    </row>
    <row r="392" spans="13:17">
      <c r="M392" s="247"/>
      <c r="N392" s="247"/>
      <c r="O392" s="247"/>
      <c r="P392" s="247"/>
      <c r="Q392" s="247"/>
    </row>
    <row r="393" spans="13:17">
      <c r="M393" s="247"/>
      <c r="N393" s="247"/>
      <c r="O393" s="247"/>
      <c r="P393" s="247"/>
      <c r="Q393" s="247"/>
    </row>
    <row r="394" spans="13:17">
      <c r="M394" s="247"/>
      <c r="N394" s="247"/>
      <c r="O394" s="247"/>
      <c r="P394" s="247"/>
      <c r="Q394" s="247"/>
    </row>
    <row r="395" spans="13:17">
      <c r="M395" s="247"/>
      <c r="N395" s="247"/>
      <c r="O395" s="247"/>
      <c r="P395" s="247"/>
      <c r="Q395" s="247"/>
    </row>
    <row r="396" spans="13:17">
      <c r="M396" s="247"/>
      <c r="N396" s="247"/>
      <c r="O396" s="247"/>
      <c r="P396" s="247"/>
      <c r="Q396" s="247"/>
    </row>
    <row r="397" spans="13:17">
      <c r="M397" s="247"/>
      <c r="N397" s="247"/>
      <c r="O397" s="247"/>
      <c r="P397" s="247"/>
      <c r="Q397" s="247"/>
    </row>
    <row r="398" spans="13:17">
      <c r="M398" s="247"/>
      <c r="N398" s="247"/>
      <c r="O398" s="247"/>
      <c r="P398" s="247"/>
      <c r="Q398" s="247"/>
    </row>
    <row r="399" spans="13:17">
      <c r="M399" s="247"/>
      <c r="N399" s="247"/>
      <c r="O399" s="247"/>
      <c r="P399" s="247"/>
      <c r="Q399" s="247"/>
    </row>
    <row r="400" spans="13:17">
      <c r="M400" s="247"/>
      <c r="N400" s="247"/>
      <c r="O400" s="247"/>
      <c r="P400" s="247"/>
      <c r="Q400" s="247"/>
    </row>
    <row r="401" spans="13:17">
      <c r="M401" s="247"/>
      <c r="N401" s="247"/>
      <c r="O401" s="247"/>
      <c r="P401" s="247"/>
      <c r="Q401" s="247"/>
    </row>
    <row r="402" spans="13:17">
      <c r="M402" s="247"/>
      <c r="N402" s="247"/>
      <c r="O402" s="247"/>
      <c r="P402" s="247"/>
      <c r="Q402" s="247"/>
    </row>
    <row r="403" spans="13:17">
      <c r="M403" s="247"/>
      <c r="N403" s="247"/>
      <c r="O403" s="247"/>
      <c r="P403" s="247"/>
      <c r="Q403" s="247"/>
    </row>
    <row r="404" spans="13:17">
      <c r="M404" s="247"/>
      <c r="N404" s="247"/>
      <c r="O404" s="247"/>
      <c r="P404" s="247"/>
      <c r="Q404" s="247"/>
    </row>
    <row r="405" spans="13:17">
      <c r="M405" s="247"/>
      <c r="N405" s="247"/>
      <c r="O405" s="247"/>
      <c r="P405" s="247"/>
      <c r="Q405" s="247"/>
    </row>
    <row r="406" spans="13:17">
      <c r="M406" s="247"/>
      <c r="N406" s="247"/>
      <c r="O406" s="247"/>
      <c r="P406" s="247"/>
      <c r="Q406" s="247"/>
    </row>
    <row r="407" spans="13:17">
      <c r="M407" s="247"/>
      <c r="N407" s="247"/>
      <c r="O407" s="247"/>
      <c r="P407" s="247"/>
      <c r="Q407" s="247"/>
    </row>
    <row r="408" spans="13:17">
      <c r="M408" s="247"/>
      <c r="N408" s="247"/>
      <c r="O408" s="247"/>
      <c r="P408" s="247"/>
      <c r="Q408" s="247"/>
    </row>
    <row r="409" spans="13:17">
      <c r="M409" s="247"/>
      <c r="N409" s="247"/>
      <c r="O409" s="247"/>
      <c r="P409" s="247"/>
      <c r="Q409" s="247"/>
    </row>
    <row r="410" spans="13:17">
      <c r="M410" s="247"/>
      <c r="N410" s="247"/>
      <c r="O410" s="247"/>
      <c r="P410" s="247"/>
      <c r="Q410" s="247"/>
    </row>
    <row r="411" spans="13:17">
      <c r="M411" s="247"/>
      <c r="N411" s="247"/>
      <c r="O411" s="247"/>
      <c r="P411" s="247"/>
      <c r="Q411" s="247"/>
    </row>
    <row r="412" spans="13:17">
      <c r="M412" s="247"/>
      <c r="N412" s="247"/>
      <c r="O412" s="247"/>
      <c r="P412" s="247"/>
      <c r="Q412" s="247"/>
    </row>
    <row r="413" spans="13:17">
      <c r="M413" s="247"/>
      <c r="N413" s="247"/>
      <c r="O413" s="247"/>
      <c r="P413" s="247"/>
      <c r="Q413" s="247"/>
    </row>
    <row r="414" spans="13:17">
      <c r="M414" s="247"/>
      <c r="N414" s="247"/>
      <c r="O414" s="247"/>
      <c r="P414" s="247"/>
      <c r="Q414" s="247"/>
    </row>
    <row r="415" spans="13:17">
      <c r="M415" s="247"/>
      <c r="N415" s="247"/>
      <c r="O415" s="247"/>
      <c r="P415" s="247"/>
      <c r="Q415" s="247"/>
    </row>
    <row r="416" spans="13:17">
      <c r="M416" s="247"/>
      <c r="N416" s="247"/>
      <c r="O416" s="247"/>
      <c r="P416" s="247"/>
      <c r="Q416" s="247"/>
    </row>
    <row r="417" spans="13:17">
      <c r="M417" s="247"/>
      <c r="N417" s="247"/>
      <c r="O417" s="247"/>
      <c r="P417" s="247"/>
      <c r="Q417" s="247"/>
    </row>
    <row r="418" spans="13:17">
      <c r="M418" s="247"/>
      <c r="N418" s="247"/>
      <c r="O418" s="247"/>
      <c r="P418" s="247"/>
      <c r="Q418" s="247"/>
    </row>
    <row r="419" spans="13:17">
      <c r="M419" s="247"/>
      <c r="N419" s="247"/>
      <c r="O419" s="247"/>
      <c r="P419" s="247"/>
      <c r="Q419" s="247"/>
    </row>
    <row r="420" spans="13:17">
      <c r="M420" s="247"/>
      <c r="N420" s="247"/>
      <c r="O420" s="247"/>
      <c r="P420" s="247"/>
      <c r="Q420" s="247"/>
    </row>
    <row r="421" spans="13:17">
      <c r="M421" s="247"/>
      <c r="N421" s="247"/>
      <c r="O421" s="247"/>
      <c r="P421" s="247"/>
      <c r="Q421" s="247"/>
    </row>
    <row r="422" spans="13:17">
      <c r="M422" s="247"/>
      <c r="N422" s="247"/>
      <c r="O422" s="247"/>
      <c r="P422" s="247"/>
      <c r="Q422" s="247"/>
    </row>
    <row r="423" spans="13:17">
      <c r="M423" s="247"/>
      <c r="N423" s="247"/>
      <c r="O423" s="247"/>
      <c r="P423" s="247"/>
      <c r="Q423" s="247"/>
    </row>
    <row r="424" spans="13:17">
      <c r="M424" s="247"/>
      <c r="N424" s="247"/>
      <c r="O424" s="247"/>
      <c r="P424" s="247"/>
      <c r="Q424" s="247"/>
    </row>
    <row r="425" spans="13:17">
      <c r="M425" s="247"/>
      <c r="N425" s="247"/>
      <c r="O425" s="247"/>
      <c r="P425" s="247"/>
      <c r="Q425" s="247"/>
    </row>
    <row r="426" spans="13:17">
      <c r="M426" s="247"/>
      <c r="N426" s="247"/>
      <c r="O426" s="247"/>
      <c r="P426" s="247"/>
      <c r="Q426" s="247"/>
    </row>
    <row r="427" spans="13:17">
      <c r="M427" s="247"/>
      <c r="N427" s="247"/>
      <c r="O427" s="247"/>
      <c r="P427" s="247"/>
      <c r="Q427" s="247"/>
    </row>
    <row r="428" spans="13:17">
      <c r="M428" s="247"/>
      <c r="N428" s="247"/>
      <c r="O428" s="247"/>
      <c r="P428" s="247"/>
      <c r="Q428" s="247"/>
    </row>
    <row r="429" spans="13:17">
      <c r="M429" s="247"/>
      <c r="N429" s="247"/>
      <c r="O429" s="247"/>
      <c r="P429" s="247"/>
      <c r="Q429" s="247"/>
    </row>
    <row r="430" spans="13:17">
      <c r="M430" s="247"/>
      <c r="N430" s="247"/>
      <c r="O430" s="247"/>
      <c r="P430" s="247"/>
      <c r="Q430" s="247"/>
    </row>
    <row r="431" spans="13:17">
      <c r="M431" s="247"/>
      <c r="N431" s="247"/>
      <c r="O431" s="247"/>
      <c r="P431" s="247"/>
      <c r="Q431" s="247"/>
    </row>
    <row r="432" spans="13:17">
      <c r="M432" s="247"/>
      <c r="N432" s="247"/>
      <c r="O432" s="247"/>
      <c r="P432" s="247"/>
      <c r="Q432" s="247"/>
    </row>
    <row r="433" spans="13:17">
      <c r="M433" s="247"/>
      <c r="N433" s="247"/>
      <c r="O433" s="247"/>
      <c r="P433" s="247"/>
      <c r="Q433" s="247"/>
    </row>
    <row r="434" spans="13:17">
      <c r="M434" s="247"/>
      <c r="N434" s="247"/>
      <c r="O434" s="247"/>
      <c r="P434" s="247"/>
      <c r="Q434" s="247"/>
    </row>
    <row r="435" spans="13:17">
      <c r="M435" s="247"/>
      <c r="N435" s="247"/>
      <c r="O435" s="247"/>
      <c r="P435" s="247"/>
      <c r="Q435" s="247"/>
    </row>
    <row r="436" spans="13:17">
      <c r="M436" s="247"/>
      <c r="N436" s="247"/>
      <c r="O436" s="247"/>
      <c r="P436" s="247"/>
      <c r="Q436" s="247"/>
    </row>
    <row r="437" spans="13:17">
      <c r="M437" s="247"/>
      <c r="N437" s="247"/>
      <c r="O437" s="247"/>
      <c r="P437" s="247"/>
      <c r="Q437" s="247"/>
    </row>
    <row r="438" spans="13:17">
      <c r="M438" s="247"/>
      <c r="N438" s="247"/>
      <c r="O438" s="247"/>
      <c r="P438" s="247"/>
      <c r="Q438" s="247"/>
    </row>
    <row r="439" spans="13:17">
      <c r="M439" s="247"/>
      <c r="N439" s="247"/>
      <c r="O439" s="247"/>
      <c r="P439" s="247"/>
      <c r="Q439" s="247"/>
    </row>
    <row r="440" spans="13:17">
      <c r="M440" s="247"/>
      <c r="N440" s="247"/>
      <c r="O440" s="247"/>
      <c r="P440" s="247"/>
      <c r="Q440" s="247"/>
    </row>
    <row r="441" spans="13:17">
      <c r="M441" s="247"/>
      <c r="N441" s="247"/>
      <c r="O441" s="247"/>
      <c r="P441" s="247"/>
      <c r="Q441" s="247"/>
    </row>
    <row r="442" spans="13:17">
      <c r="M442" s="247"/>
      <c r="N442" s="247"/>
      <c r="O442" s="247"/>
      <c r="P442" s="247"/>
      <c r="Q442" s="247"/>
    </row>
    <row r="443" spans="13:17">
      <c r="M443" s="247"/>
      <c r="N443" s="247"/>
      <c r="O443" s="247"/>
      <c r="P443" s="247"/>
      <c r="Q443" s="247"/>
    </row>
    <row r="444" spans="13:17">
      <c r="M444" s="247"/>
      <c r="N444" s="247"/>
      <c r="O444" s="247"/>
      <c r="P444" s="247"/>
      <c r="Q444" s="247"/>
    </row>
    <row r="445" spans="13:17">
      <c r="M445" s="247"/>
      <c r="N445" s="247"/>
      <c r="O445" s="247"/>
      <c r="P445" s="247"/>
      <c r="Q445" s="247"/>
    </row>
    <row r="446" spans="13:17">
      <c r="M446" s="247"/>
      <c r="N446" s="247"/>
      <c r="O446" s="247"/>
      <c r="P446" s="247"/>
      <c r="Q446" s="247"/>
    </row>
    <row r="447" spans="13:17">
      <c r="M447" s="247"/>
      <c r="N447" s="247"/>
      <c r="O447" s="247"/>
      <c r="P447" s="247"/>
      <c r="Q447" s="247"/>
    </row>
    <row r="448" spans="13:17">
      <c r="M448" s="247"/>
      <c r="N448" s="247"/>
      <c r="O448" s="247"/>
      <c r="P448" s="247"/>
      <c r="Q448" s="247"/>
    </row>
    <row r="449" spans="13:17">
      <c r="M449" s="247"/>
      <c r="N449" s="247"/>
      <c r="O449" s="247"/>
      <c r="P449" s="247"/>
      <c r="Q449" s="247"/>
    </row>
    <row r="450" spans="13:17">
      <c r="M450" s="247"/>
      <c r="N450" s="247"/>
      <c r="O450" s="247"/>
      <c r="P450" s="247"/>
      <c r="Q450" s="247"/>
    </row>
    <row r="451" spans="13:17">
      <c r="M451" s="247"/>
      <c r="N451" s="247"/>
      <c r="O451" s="247"/>
      <c r="P451" s="247"/>
      <c r="Q451" s="247"/>
    </row>
    <row r="452" spans="13:17">
      <c r="M452" s="247"/>
      <c r="N452" s="247"/>
      <c r="O452" s="247"/>
      <c r="P452" s="247"/>
      <c r="Q452" s="247"/>
    </row>
    <row r="453" spans="13:17">
      <c r="M453" s="247"/>
      <c r="N453" s="247"/>
      <c r="O453" s="247"/>
      <c r="P453" s="247"/>
      <c r="Q453" s="247"/>
    </row>
    <row r="454" spans="13:17">
      <c r="M454" s="247"/>
      <c r="N454" s="247"/>
      <c r="O454" s="247"/>
      <c r="P454" s="247"/>
      <c r="Q454" s="247"/>
    </row>
    <row r="455" spans="13:17">
      <c r="M455" s="247"/>
      <c r="N455" s="247"/>
      <c r="O455" s="247"/>
      <c r="P455" s="247"/>
      <c r="Q455" s="247"/>
    </row>
    <row r="456" spans="13:17">
      <c r="M456" s="247"/>
      <c r="N456" s="247"/>
      <c r="O456" s="247"/>
      <c r="P456" s="247"/>
      <c r="Q456" s="247"/>
    </row>
    <row r="457" spans="13:17">
      <c r="M457" s="247"/>
      <c r="N457" s="247"/>
      <c r="O457" s="247"/>
      <c r="P457" s="247"/>
      <c r="Q457" s="247"/>
    </row>
    <row r="458" spans="13:17">
      <c r="M458" s="247"/>
      <c r="N458" s="247"/>
      <c r="O458" s="247"/>
      <c r="P458" s="247"/>
      <c r="Q458" s="247"/>
    </row>
    <row r="459" spans="13:17">
      <c r="M459" s="247"/>
      <c r="N459" s="247"/>
      <c r="O459" s="247"/>
      <c r="P459" s="247"/>
      <c r="Q459" s="247"/>
    </row>
    <row r="460" spans="13:17">
      <c r="M460" s="247"/>
      <c r="N460" s="247"/>
      <c r="O460" s="247"/>
      <c r="P460" s="247"/>
      <c r="Q460" s="247"/>
    </row>
    <row r="461" spans="13:17">
      <c r="M461" s="247"/>
      <c r="N461" s="247"/>
      <c r="O461" s="247"/>
      <c r="P461" s="247"/>
      <c r="Q461" s="247"/>
    </row>
    <row r="462" spans="13:17">
      <c r="M462" s="247"/>
      <c r="N462" s="247"/>
      <c r="O462" s="247"/>
      <c r="P462" s="247"/>
      <c r="Q462" s="247"/>
    </row>
    <row r="463" spans="13:17">
      <c r="M463" s="247"/>
      <c r="N463" s="247"/>
      <c r="O463" s="247"/>
      <c r="P463" s="247"/>
      <c r="Q463" s="247"/>
    </row>
    <row r="464" spans="13:17">
      <c r="M464" s="247"/>
      <c r="N464" s="247"/>
      <c r="O464" s="247"/>
      <c r="P464" s="247"/>
      <c r="Q464" s="247"/>
    </row>
    <row r="465" spans="13:17">
      <c r="M465" s="247"/>
      <c r="N465" s="247"/>
      <c r="O465" s="247"/>
      <c r="P465" s="247"/>
      <c r="Q465" s="247"/>
    </row>
    <row r="466" spans="13:17">
      <c r="M466" s="247"/>
      <c r="N466" s="247"/>
      <c r="O466" s="247"/>
      <c r="P466" s="247"/>
      <c r="Q466" s="247"/>
    </row>
    <row r="467" spans="13:17">
      <c r="M467" s="247"/>
      <c r="N467" s="247"/>
      <c r="O467" s="247"/>
      <c r="P467" s="247"/>
      <c r="Q467" s="247"/>
    </row>
    <row r="468" spans="13:17">
      <c r="M468" s="247"/>
      <c r="N468" s="247"/>
      <c r="O468" s="247"/>
      <c r="P468" s="247"/>
      <c r="Q468" s="247"/>
    </row>
    <row r="469" spans="13:17">
      <c r="M469" s="247"/>
      <c r="N469" s="247"/>
      <c r="O469" s="247"/>
      <c r="P469" s="247"/>
      <c r="Q469" s="247"/>
    </row>
    <row r="470" spans="13:17">
      <c r="M470" s="247"/>
      <c r="N470" s="247"/>
      <c r="O470" s="247"/>
      <c r="P470" s="247"/>
      <c r="Q470" s="247"/>
    </row>
    <row r="471" spans="13:17">
      <c r="M471" s="247"/>
      <c r="N471" s="247"/>
      <c r="O471" s="247"/>
      <c r="P471" s="247"/>
      <c r="Q471" s="247"/>
    </row>
    <row r="472" spans="13:17">
      <c r="M472" s="247"/>
      <c r="N472" s="247"/>
      <c r="O472" s="247"/>
      <c r="P472" s="247"/>
      <c r="Q472" s="247"/>
    </row>
    <row r="473" spans="13:17">
      <c r="M473" s="247"/>
      <c r="N473" s="247"/>
      <c r="O473" s="247"/>
      <c r="P473" s="247"/>
      <c r="Q473" s="247"/>
    </row>
    <row r="474" spans="13:17">
      <c r="M474" s="247"/>
      <c r="N474" s="247"/>
      <c r="O474" s="247"/>
      <c r="P474" s="247"/>
      <c r="Q474" s="247"/>
    </row>
    <row r="475" spans="13:17">
      <c r="M475" s="247"/>
      <c r="N475" s="247"/>
      <c r="O475" s="247"/>
      <c r="P475" s="247"/>
      <c r="Q475" s="247"/>
    </row>
    <row r="476" spans="13:17">
      <c r="M476" s="247"/>
      <c r="N476" s="247"/>
      <c r="O476" s="247"/>
      <c r="P476" s="247"/>
      <c r="Q476" s="247"/>
    </row>
    <row r="477" spans="13:17">
      <c r="M477" s="247"/>
      <c r="N477" s="247"/>
      <c r="O477" s="247"/>
      <c r="P477" s="247"/>
      <c r="Q477" s="247"/>
    </row>
    <row r="478" spans="13:17">
      <c r="M478" s="247"/>
      <c r="N478" s="247"/>
      <c r="O478" s="247"/>
      <c r="P478" s="247"/>
      <c r="Q478" s="247"/>
    </row>
    <row r="479" spans="13:17">
      <c r="M479" s="247"/>
      <c r="N479" s="247"/>
      <c r="O479" s="247"/>
      <c r="P479" s="247"/>
      <c r="Q479" s="247"/>
    </row>
    <row r="480" spans="13:17">
      <c r="M480" s="247"/>
      <c r="N480" s="247"/>
      <c r="O480" s="247"/>
      <c r="P480" s="247"/>
      <c r="Q480" s="247"/>
    </row>
    <row r="481" spans="13:17">
      <c r="M481" s="247"/>
      <c r="N481" s="247"/>
      <c r="O481" s="247"/>
      <c r="P481" s="247"/>
      <c r="Q481" s="247"/>
    </row>
    <row r="482" spans="13:17">
      <c r="M482" s="247"/>
      <c r="N482" s="247"/>
      <c r="O482" s="247"/>
      <c r="P482" s="247"/>
      <c r="Q482" s="247"/>
    </row>
    <row r="483" spans="13:17">
      <c r="M483" s="247"/>
      <c r="N483" s="247"/>
      <c r="O483" s="247"/>
      <c r="P483" s="247"/>
      <c r="Q483" s="247"/>
    </row>
    <row r="484" spans="13:17">
      <c r="M484" s="247"/>
      <c r="N484" s="247"/>
      <c r="O484" s="247"/>
      <c r="P484" s="247"/>
      <c r="Q484" s="247"/>
    </row>
    <row r="485" spans="13:17">
      <c r="M485" s="247"/>
      <c r="N485" s="247"/>
      <c r="O485" s="247"/>
      <c r="P485" s="247"/>
      <c r="Q485" s="247"/>
    </row>
    <row r="486" spans="13:17">
      <c r="M486" s="247"/>
      <c r="N486" s="247"/>
      <c r="O486" s="247"/>
      <c r="P486" s="247"/>
      <c r="Q486" s="247"/>
    </row>
    <row r="487" spans="13:17">
      <c r="M487" s="247"/>
      <c r="N487" s="247"/>
      <c r="O487" s="247"/>
      <c r="P487" s="247"/>
      <c r="Q487" s="247"/>
    </row>
    <row r="488" spans="13:17">
      <c r="M488" s="247"/>
      <c r="N488" s="247"/>
      <c r="O488" s="247"/>
      <c r="P488" s="247"/>
      <c r="Q488" s="247"/>
    </row>
    <row r="489" spans="13:17">
      <c r="M489" s="247"/>
      <c r="N489" s="247"/>
      <c r="O489" s="247"/>
      <c r="P489" s="247"/>
      <c r="Q489" s="247"/>
    </row>
    <row r="490" spans="13:17">
      <c r="M490" s="247"/>
      <c r="N490" s="247"/>
      <c r="O490" s="247"/>
      <c r="P490" s="247"/>
      <c r="Q490" s="247"/>
    </row>
    <row r="491" spans="13:17">
      <c r="M491" s="247"/>
      <c r="N491" s="247"/>
      <c r="O491" s="247"/>
      <c r="P491" s="247"/>
      <c r="Q491" s="247"/>
    </row>
    <row r="492" spans="13:17">
      <c r="M492" s="247"/>
      <c r="N492" s="247"/>
      <c r="O492" s="247"/>
      <c r="P492" s="247"/>
      <c r="Q492" s="247"/>
    </row>
    <row r="493" spans="13:17">
      <c r="M493" s="247"/>
      <c r="N493" s="247"/>
      <c r="O493" s="247"/>
      <c r="P493" s="247"/>
      <c r="Q493" s="247"/>
    </row>
    <row r="494" spans="13:17">
      <c r="M494" s="247"/>
      <c r="N494" s="247"/>
      <c r="O494" s="247"/>
      <c r="P494" s="247"/>
      <c r="Q494" s="247"/>
    </row>
    <row r="495" spans="13:17">
      <c r="M495" s="247"/>
      <c r="N495" s="247"/>
      <c r="O495" s="247"/>
      <c r="P495" s="247"/>
      <c r="Q495" s="247"/>
    </row>
    <row r="496" spans="13:17">
      <c r="M496" s="247"/>
      <c r="N496" s="247"/>
      <c r="O496" s="247"/>
      <c r="P496" s="247"/>
      <c r="Q496" s="247"/>
    </row>
    <row r="497" spans="13:17">
      <c r="M497" s="247"/>
      <c r="N497" s="247"/>
      <c r="O497" s="247"/>
      <c r="P497" s="247"/>
      <c r="Q497" s="247"/>
    </row>
    <row r="498" spans="13:17">
      <c r="M498" s="247"/>
      <c r="N498" s="247"/>
      <c r="O498" s="247"/>
      <c r="P498" s="247"/>
      <c r="Q498" s="247"/>
    </row>
    <row r="499" spans="13:17">
      <c r="M499" s="247"/>
      <c r="N499" s="247"/>
      <c r="O499" s="247"/>
      <c r="P499" s="247"/>
      <c r="Q499" s="247"/>
    </row>
    <row r="500" spans="13:17">
      <c r="M500" s="247"/>
      <c r="N500" s="247"/>
      <c r="O500" s="247"/>
      <c r="P500" s="247"/>
      <c r="Q500" s="247"/>
    </row>
    <row r="501" spans="13:17">
      <c r="M501" s="247"/>
      <c r="N501" s="247"/>
      <c r="O501" s="247"/>
      <c r="P501" s="247"/>
      <c r="Q501" s="247"/>
    </row>
    <row r="502" spans="13:17">
      <c r="M502" s="247"/>
      <c r="N502" s="247"/>
      <c r="O502" s="247"/>
      <c r="P502" s="247"/>
      <c r="Q502" s="247"/>
    </row>
    <row r="503" spans="13:17">
      <c r="M503" s="247"/>
      <c r="N503" s="247"/>
      <c r="O503" s="247"/>
      <c r="P503" s="247"/>
      <c r="Q503" s="247"/>
    </row>
    <row r="504" spans="13:17">
      <c r="M504" s="247"/>
      <c r="N504" s="247"/>
      <c r="O504" s="247"/>
      <c r="P504" s="247"/>
      <c r="Q504" s="247"/>
    </row>
    <row r="505" spans="13:17">
      <c r="M505" s="247"/>
      <c r="N505" s="247"/>
      <c r="O505" s="247"/>
      <c r="P505" s="247"/>
      <c r="Q505" s="247"/>
    </row>
    <row r="506" spans="13:17">
      <c r="M506" s="247"/>
      <c r="N506" s="247"/>
      <c r="O506" s="247"/>
      <c r="P506" s="247"/>
      <c r="Q506" s="247"/>
    </row>
    <row r="507" spans="13:17">
      <c r="M507" s="247"/>
      <c r="N507" s="247"/>
      <c r="O507" s="247"/>
      <c r="P507" s="247"/>
      <c r="Q507" s="247"/>
    </row>
    <row r="508" spans="13:17">
      <c r="M508" s="247"/>
      <c r="N508" s="247"/>
      <c r="O508" s="247"/>
      <c r="P508" s="247"/>
      <c r="Q508" s="247"/>
    </row>
    <row r="509" spans="13:17">
      <c r="M509" s="247"/>
      <c r="N509" s="247"/>
      <c r="O509" s="247"/>
      <c r="P509" s="247"/>
      <c r="Q509" s="247"/>
    </row>
    <row r="510" spans="13:17">
      <c r="M510" s="247"/>
      <c r="N510" s="247"/>
      <c r="O510" s="247"/>
      <c r="P510" s="247"/>
      <c r="Q510" s="247"/>
    </row>
    <row r="511" spans="13:17">
      <c r="M511" s="247"/>
      <c r="N511" s="247"/>
      <c r="O511" s="247"/>
      <c r="P511" s="247"/>
      <c r="Q511" s="247"/>
    </row>
    <row r="512" spans="13:17">
      <c r="M512" s="247"/>
      <c r="N512" s="247"/>
      <c r="O512" s="247"/>
      <c r="P512" s="247"/>
      <c r="Q512" s="247"/>
    </row>
    <row r="513" spans="13:17">
      <c r="M513" s="247"/>
      <c r="N513" s="247"/>
      <c r="O513" s="247"/>
      <c r="P513" s="247"/>
      <c r="Q513" s="247"/>
    </row>
    <row r="514" spans="13:17">
      <c r="M514" s="247"/>
      <c r="N514" s="247"/>
      <c r="O514" s="247"/>
      <c r="P514" s="247"/>
      <c r="Q514" s="247"/>
    </row>
    <row r="515" spans="13:17">
      <c r="M515" s="247"/>
      <c r="N515" s="247"/>
      <c r="O515" s="247"/>
      <c r="P515" s="247"/>
      <c r="Q515" s="247"/>
    </row>
    <row r="516" spans="13:17">
      <c r="M516" s="247"/>
      <c r="N516" s="247"/>
      <c r="O516" s="247"/>
      <c r="P516" s="247"/>
      <c r="Q516" s="247"/>
    </row>
    <row r="517" spans="13:17">
      <c r="M517" s="247"/>
      <c r="N517" s="247"/>
      <c r="O517" s="247"/>
      <c r="P517" s="247"/>
      <c r="Q517" s="247"/>
    </row>
    <row r="518" spans="13:17">
      <c r="M518" s="247"/>
      <c r="N518" s="247"/>
      <c r="O518" s="247"/>
      <c r="P518" s="247"/>
      <c r="Q518" s="247"/>
    </row>
    <row r="519" spans="13:17">
      <c r="M519" s="247"/>
      <c r="N519" s="247"/>
      <c r="O519" s="247"/>
      <c r="P519" s="247"/>
      <c r="Q519" s="247"/>
    </row>
    <row r="520" spans="13:17">
      <c r="M520" s="247"/>
      <c r="N520" s="247"/>
      <c r="O520" s="247"/>
      <c r="P520" s="247"/>
      <c r="Q520" s="247"/>
    </row>
    <row r="521" spans="13:17">
      <c r="M521" s="247"/>
      <c r="N521" s="247"/>
      <c r="O521" s="247"/>
      <c r="P521" s="247"/>
      <c r="Q521" s="247"/>
    </row>
    <row r="522" spans="13:17">
      <c r="M522" s="247"/>
      <c r="N522" s="247"/>
      <c r="O522" s="247"/>
      <c r="P522" s="247"/>
      <c r="Q522" s="247"/>
    </row>
    <row r="523" spans="13:17">
      <c r="M523" s="247"/>
      <c r="N523" s="247"/>
      <c r="O523" s="247"/>
      <c r="P523" s="247"/>
      <c r="Q523" s="247"/>
    </row>
    <row r="524" spans="13:17">
      <c r="M524" s="247"/>
      <c r="N524" s="247"/>
      <c r="O524" s="247"/>
      <c r="P524" s="247"/>
      <c r="Q524" s="247"/>
    </row>
    <row r="525" spans="13:17">
      <c r="M525" s="247"/>
      <c r="N525" s="247"/>
      <c r="O525" s="247"/>
      <c r="P525" s="247"/>
      <c r="Q525" s="247"/>
    </row>
    <row r="526" spans="13:17">
      <c r="M526" s="247"/>
      <c r="N526" s="247"/>
      <c r="O526" s="247"/>
      <c r="P526" s="247"/>
      <c r="Q526" s="247"/>
    </row>
    <row r="527" spans="13:17">
      <c r="M527" s="247"/>
      <c r="N527" s="247"/>
      <c r="O527" s="247"/>
      <c r="P527" s="247"/>
      <c r="Q527" s="247"/>
    </row>
    <row r="528" spans="13:17">
      <c r="M528" s="247"/>
      <c r="N528" s="247"/>
      <c r="O528" s="247"/>
      <c r="P528" s="247"/>
      <c r="Q528" s="247"/>
    </row>
    <row r="529" spans="13:17">
      <c r="M529" s="247"/>
      <c r="N529" s="247"/>
      <c r="O529" s="247"/>
      <c r="P529" s="247"/>
      <c r="Q529" s="247"/>
    </row>
    <row r="530" spans="13:17">
      <c r="M530" s="247"/>
      <c r="N530" s="247"/>
      <c r="O530" s="247"/>
      <c r="P530" s="247"/>
      <c r="Q530" s="247"/>
    </row>
    <row r="531" spans="13:17">
      <c r="M531" s="247"/>
      <c r="N531" s="247"/>
      <c r="O531" s="247"/>
      <c r="P531" s="247"/>
      <c r="Q531" s="247"/>
    </row>
    <row r="532" spans="13:17">
      <c r="M532" s="247"/>
      <c r="N532" s="247"/>
      <c r="O532" s="247"/>
      <c r="P532" s="247"/>
      <c r="Q532" s="247"/>
    </row>
    <row r="533" spans="13:17">
      <c r="M533" s="247"/>
      <c r="N533" s="247"/>
      <c r="O533" s="247"/>
      <c r="P533" s="247"/>
      <c r="Q533" s="247"/>
    </row>
    <row r="534" spans="13:17">
      <c r="M534" s="247"/>
      <c r="N534" s="247"/>
      <c r="O534" s="247"/>
      <c r="P534" s="247"/>
      <c r="Q534" s="247"/>
    </row>
    <row r="535" spans="13:17">
      <c r="M535" s="247"/>
      <c r="N535" s="247"/>
      <c r="O535" s="247"/>
      <c r="P535" s="247"/>
      <c r="Q535" s="247"/>
    </row>
    <row r="536" spans="13:17">
      <c r="M536" s="247"/>
      <c r="N536" s="247"/>
      <c r="O536" s="247"/>
      <c r="P536" s="247"/>
      <c r="Q536" s="247"/>
    </row>
    <row r="537" spans="13:17">
      <c r="M537" s="247"/>
      <c r="N537" s="247"/>
      <c r="O537" s="247"/>
      <c r="P537" s="247"/>
      <c r="Q537" s="247"/>
    </row>
    <row r="538" spans="13:17">
      <c r="M538" s="247"/>
      <c r="N538" s="247"/>
      <c r="O538" s="247"/>
      <c r="P538" s="247"/>
      <c r="Q538" s="247"/>
    </row>
    <row r="539" spans="13:17">
      <c r="M539" s="247"/>
      <c r="N539" s="247"/>
      <c r="O539" s="247"/>
      <c r="P539" s="247"/>
      <c r="Q539" s="247"/>
    </row>
    <row r="540" spans="13:17">
      <c r="M540" s="247"/>
      <c r="N540" s="247"/>
      <c r="O540" s="247"/>
      <c r="P540" s="247"/>
      <c r="Q540" s="247"/>
    </row>
    <row r="541" spans="13:17">
      <c r="M541" s="247"/>
      <c r="N541" s="247"/>
      <c r="O541" s="247"/>
      <c r="P541" s="247"/>
      <c r="Q541" s="247"/>
    </row>
    <row r="542" spans="13:17">
      <c r="M542" s="247"/>
      <c r="N542" s="247"/>
      <c r="O542" s="247"/>
      <c r="P542" s="247"/>
      <c r="Q542" s="247"/>
    </row>
    <row r="543" spans="13:17">
      <c r="M543" s="247"/>
      <c r="N543" s="247"/>
      <c r="O543" s="247"/>
      <c r="P543" s="247"/>
      <c r="Q543" s="247"/>
    </row>
    <row r="544" spans="13:17">
      <c r="M544" s="247"/>
      <c r="N544" s="247"/>
      <c r="O544" s="247"/>
      <c r="P544" s="247"/>
      <c r="Q544" s="247"/>
    </row>
    <row r="545" spans="13:17">
      <c r="M545" s="247"/>
      <c r="N545" s="247"/>
      <c r="O545" s="247"/>
      <c r="P545" s="247"/>
      <c r="Q545" s="247"/>
    </row>
    <row r="546" spans="13:17">
      <c r="M546" s="247"/>
      <c r="N546" s="247"/>
      <c r="O546" s="247"/>
      <c r="P546" s="247"/>
      <c r="Q546" s="247"/>
    </row>
    <row r="547" spans="13:17">
      <c r="M547" s="247"/>
      <c r="N547" s="247"/>
      <c r="O547" s="247"/>
      <c r="P547" s="247"/>
      <c r="Q547" s="247"/>
    </row>
    <row r="548" spans="13:17">
      <c r="M548" s="247"/>
      <c r="N548" s="247"/>
      <c r="O548" s="247"/>
      <c r="P548" s="247"/>
      <c r="Q548" s="247"/>
    </row>
    <row r="549" spans="13:17">
      <c r="M549" s="247"/>
      <c r="N549" s="247"/>
      <c r="O549" s="247"/>
      <c r="P549" s="247"/>
      <c r="Q549" s="247"/>
    </row>
    <row r="550" spans="13:17">
      <c r="M550" s="247"/>
      <c r="N550" s="247"/>
      <c r="O550" s="247"/>
      <c r="P550" s="247"/>
      <c r="Q550" s="247"/>
    </row>
    <row r="551" spans="13:17">
      <c r="M551" s="247"/>
      <c r="N551" s="247"/>
      <c r="O551" s="247"/>
      <c r="P551" s="247"/>
      <c r="Q551" s="247"/>
    </row>
    <row r="552" spans="13:17">
      <c r="M552" s="247"/>
      <c r="N552" s="247"/>
      <c r="O552" s="247"/>
      <c r="P552" s="247"/>
      <c r="Q552" s="247"/>
    </row>
    <row r="553" spans="13:17">
      <c r="M553" s="247"/>
      <c r="N553" s="247"/>
      <c r="O553" s="247"/>
      <c r="P553" s="247"/>
      <c r="Q553" s="247"/>
    </row>
    <row r="554" spans="13:17">
      <c r="M554" s="247"/>
      <c r="N554" s="247"/>
      <c r="O554" s="247"/>
      <c r="P554" s="247"/>
      <c r="Q554" s="247"/>
    </row>
    <row r="555" spans="13:17">
      <c r="M555" s="247"/>
      <c r="N555" s="247"/>
      <c r="O555" s="247"/>
      <c r="P555" s="247"/>
      <c r="Q555" s="247"/>
    </row>
    <row r="556" spans="13:17">
      <c r="M556" s="247"/>
      <c r="N556" s="247"/>
      <c r="O556" s="247"/>
      <c r="P556" s="247"/>
      <c r="Q556" s="247"/>
    </row>
    <row r="557" spans="13:17">
      <c r="M557" s="247"/>
      <c r="N557" s="247"/>
      <c r="O557" s="247"/>
      <c r="P557" s="247"/>
      <c r="Q557" s="247"/>
    </row>
    <row r="558" spans="13:17">
      <c r="M558" s="247"/>
      <c r="N558" s="247"/>
      <c r="O558" s="247"/>
      <c r="P558" s="247"/>
      <c r="Q558" s="247"/>
    </row>
    <row r="559" spans="13:17">
      <c r="M559" s="247"/>
      <c r="N559" s="247"/>
      <c r="O559" s="247"/>
      <c r="P559" s="247"/>
      <c r="Q559" s="247"/>
    </row>
    <row r="560" spans="13:17">
      <c r="M560" s="247"/>
      <c r="N560" s="247"/>
      <c r="O560" s="247"/>
      <c r="P560" s="247"/>
      <c r="Q560" s="247"/>
    </row>
    <row r="561" spans="13:17">
      <c r="M561" s="247"/>
      <c r="N561" s="247"/>
      <c r="O561" s="247"/>
      <c r="P561" s="247"/>
      <c r="Q561" s="247"/>
    </row>
    <row r="562" spans="13:17">
      <c r="M562" s="247"/>
      <c r="N562" s="247"/>
      <c r="O562" s="247"/>
      <c r="P562" s="247"/>
      <c r="Q562" s="247"/>
    </row>
    <row r="563" spans="13:17">
      <c r="M563" s="247"/>
      <c r="N563" s="247"/>
      <c r="O563" s="247"/>
      <c r="P563" s="247"/>
      <c r="Q563" s="247"/>
    </row>
    <row r="564" spans="13:17">
      <c r="M564" s="247"/>
      <c r="N564" s="247"/>
      <c r="O564" s="247"/>
      <c r="P564" s="247"/>
      <c r="Q564" s="247"/>
    </row>
    <row r="565" spans="13:17">
      <c r="M565" s="247"/>
      <c r="N565" s="247"/>
      <c r="O565" s="247"/>
      <c r="P565" s="247"/>
      <c r="Q565" s="247"/>
    </row>
    <row r="566" spans="13:17">
      <c r="M566" s="247"/>
      <c r="N566" s="247"/>
      <c r="O566" s="247"/>
      <c r="P566" s="247"/>
      <c r="Q566" s="247"/>
    </row>
    <row r="567" spans="13:17">
      <c r="M567" s="247"/>
      <c r="N567" s="247"/>
      <c r="O567" s="247"/>
      <c r="P567" s="247"/>
      <c r="Q567" s="247"/>
    </row>
    <row r="568" spans="13:17">
      <c r="M568" s="247"/>
      <c r="N568" s="247"/>
      <c r="O568" s="247"/>
      <c r="P568" s="247"/>
      <c r="Q568" s="247"/>
    </row>
    <row r="569" spans="13:17">
      <c r="M569" s="247"/>
      <c r="N569" s="247"/>
      <c r="O569" s="247"/>
      <c r="P569" s="247"/>
      <c r="Q569" s="247"/>
    </row>
    <row r="570" spans="13:17">
      <c r="M570" s="247"/>
      <c r="N570" s="247"/>
      <c r="O570" s="247"/>
      <c r="P570" s="247"/>
      <c r="Q570" s="247"/>
    </row>
    <row r="571" spans="13:17">
      <c r="M571" s="247"/>
      <c r="N571" s="247"/>
      <c r="O571" s="247"/>
      <c r="P571" s="247"/>
      <c r="Q571" s="247"/>
    </row>
    <row r="572" spans="13:17">
      <c r="M572" s="247"/>
      <c r="N572" s="247"/>
      <c r="O572" s="247"/>
      <c r="P572" s="247"/>
      <c r="Q572" s="247"/>
    </row>
    <row r="573" spans="13:17">
      <c r="M573" s="247"/>
      <c r="N573" s="247"/>
      <c r="O573" s="247"/>
      <c r="P573" s="247"/>
      <c r="Q573" s="247"/>
    </row>
    <row r="574" spans="13:17">
      <c r="M574" s="247"/>
      <c r="N574" s="247"/>
      <c r="O574" s="247"/>
      <c r="P574" s="247"/>
      <c r="Q574" s="247"/>
    </row>
    <row r="575" spans="13:17">
      <c r="M575" s="247"/>
      <c r="N575" s="247"/>
      <c r="O575" s="247"/>
      <c r="P575" s="247"/>
      <c r="Q575" s="247"/>
    </row>
    <row r="576" spans="13:17">
      <c r="M576" s="247"/>
      <c r="N576" s="247"/>
      <c r="O576" s="247"/>
      <c r="P576" s="247"/>
      <c r="Q576" s="247"/>
    </row>
    <row r="577" spans="13:17">
      <c r="M577" s="247"/>
      <c r="N577" s="247"/>
      <c r="O577" s="247"/>
      <c r="P577" s="247"/>
      <c r="Q577" s="247"/>
    </row>
    <row r="578" spans="13:17">
      <c r="M578" s="247"/>
      <c r="N578" s="247"/>
      <c r="O578" s="247"/>
      <c r="P578" s="247"/>
      <c r="Q578" s="247"/>
    </row>
    <row r="579" spans="13:17">
      <c r="M579" s="247"/>
      <c r="N579" s="247"/>
      <c r="O579" s="247"/>
      <c r="P579" s="247"/>
      <c r="Q579" s="247"/>
    </row>
    <row r="580" spans="13:17">
      <c r="M580" s="247"/>
      <c r="N580" s="247"/>
      <c r="O580" s="247"/>
      <c r="P580" s="247"/>
      <c r="Q580" s="247"/>
    </row>
    <row r="581" spans="13:17">
      <c r="M581" s="247"/>
      <c r="N581" s="247"/>
      <c r="O581" s="247"/>
      <c r="P581" s="247"/>
      <c r="Q581" s="247"/>
    </row>
    <row r="582" spans="13:17">
      <c r="M582" s="247"/>
      <c r="N582" s="247"/>
      <c r="O582" s="247"/>
      <c r="P582" s="247"/>
      <c r="Q582" s="247"/>
    </row>
    <row r="583" spans="13:17">
      <c r="M583" s="247"/>
      <c r="N583" s="247"/>
      <c r="O583" s="247"/>
      <c r="P583" s="247"/>
      <c r="Q583" s="247"/>
    </row>
    <row r="584" spans="13:17">
      <c r="M584" s="247"/>
      <c r="N584" s="247"/>
      <c r="O584" s="247"/>
      <c r="P584" s="247"/>
      <c r="Q584" s="247"/>
    </row>
    <row r="585" spans="13:17">
      <c r="M585" s="247"/>
      <c r="N585" s="247"/>
      <c r="O585" s="247"/>
      <c r="P585" s="247"/>
      <c r="Q585" s="247"/>
    </row>
    <row r="586" spans="13:17">
      <c r="M586" s="247"/>
      <c r="N586" s="247"/>
      <c r="O586" s="247"/>
      <c r="P586" s="247"/>
      <c r="Q586" s="247"/>
    </row>
    <row r="587" spans="13:17">
      <c r="M587" s="247"/>
      <c r="N587" s="247"/>
      <c r="O587" s="247"/>
      <c r="P587" s="247"/>
      <c r="Q587" s="247"/>
    </row>
    <row r="588" spans="13:17">
      <c r="M588" s="247"/>
      <c r="N588" s="247"/>
      <c r="O588" s="247"/>
      <c r="P588" s="247"/>
      <c r="Q588" s="247"/>
    </row>
    <row r="589" spans="13:17">
      <c r="M589" s="247"/>
      <c r="N589" s="247"/>
      <c r="O589" s="247"/>
      <c r="P589" s="247"/>
      <c r="Q589" s="247"/>
    </row>
    <row r="590" spans="13:17">
      <c r="M590" s="247"/>
      <c r="N590" s="247"/>
      <c r="O590" s="247"/>
      <c r="P590" s="247"/>
      <c r="Q590" s="247"/>
    </row>
    <row r="591" spans="13:17">
      <c r="M591" s="247"/>
      <c r="N591" s="247"/>
      <c r="O591" s="247"/>
      <c r="P591" s="247"/>
      <c r="Q591" s="247"/>
    </row>
    <row r="592" spans="13:17">
      <c r="M592" s="247"/>
      <c r="N592" s="247"/>
      <c r="O592" s="247"/>
      <c r="P592" s="247"/>
      <c r="Q592" s="247"/>
    </row>
    <row r="593" spans="13:17">
      <c r="M593" s="247"/>
      <c r="N593" s="247"/>
      <c r="O593" s="247"/>
      <c r="P593" s="247"/>
      <c r="Q593" s="247"/>
    </row>
    <row r="594" spans="13:17">
      <c r="M594" s="247"/>
      <c r="N594" s="247"/>
      <c r="O594" s="247"/>
      <c r="P594" s="247"/>
      <c r="Q594" s="247"/>
    </row>
    <row r="595" spans="13:17">
      <c r="M595" s="247"/>
      <c r="N595" s="247"/>
      <c r="O595" s="247"/>
      <c r="P595" s="247"/>
      <c r="Q595" s="247"/>
    </row>
    <row r="596" spans="13:17">
      <c r="M596" s="247"/>
      <c r="N596" s="247"/>
      <c r="O596" s="247"/>
      <c r="P596" s="247"/>
      <c r="Q596" s="247"/>
    </row>
    <row r="597" spans="13:17">
      <c r="M597" s="247"/>
      <c r="N597" s="247"/>
      <c r="O597" s="247"/>
      <c r="P597" s="247"/>
      <c r="Q597" s="247"/>
    </row>
    <row r="598" spans="13:17">
      <c r="M598" s="247"/>
      <c r="N598" s="247"/>
      <c r="O598" s="247"/>
      <c r="P598" s="247"/>
      <c r="Q598" s="247"/>
    </row>
    <row r="599" spans="13:17">
      <c r="M599" s="247"/>
      <c r="N599" s="247"/>
      <c r="O599" s="247"/>
      <c r="P599" s="247"/>
      <c r="Q599" s="247"/>
    </row>
    <row r="600" spans="13:17">
      <c r="M600" s="247"/>
      <c r="N600" s="247"/>
      <c r="O600" s="247"/>
      <c r="P600" s="247"/>
      <c r="Q600" s="247"/>
    </row>
    <row r="601" spans="13:17">
      <c r="M601" s="247"/>
      <c r="N601" s="247"/>
      <c r="O601" s="247"/>
      <c r="P601" s="247"/>
      <c r="Q601" s="247"/>
    </row>
    <row r="602" spans="13:17">
      <c r="M602" s="247"/>
      <c r="N602" s="247"/>
      <c r="O602" s="247"/>
      <c r="P602" s="247"/>
      <c r="Q602" s="247"/>
    </row>
    <row r="603" spans="13:17">
      <c r="M603" s="247"/>
      <c r="N603" s="247"/>
      <c r="O603" s="247"/>
      <c r="P603" s="247"/>
      <c r="Q603" s="247"/>
    </row>
    <row r="604" spans="13:17">
      <c r="M604" s="247"/>
      <c r="N604" s="247"/>
      <c r="O604" s="247"/>
      <c r="P604" s="247"/>
      <c r="Q604" s="247"/>
    </row>
    <row r="605" spans="13:17">
      <c r="M605" s="247"/>
      <c r="N605" s="247"/>
      <c r="O605" s="247"/>
      <c r="P605" s="247"/>
      <c r="Q605" s="247"/>
    </row>
    <row r="606" spans="13:17">
      <c r="M606" s="247"/>
      <c r="N606" s="247"/>
      <c r="O606" s="247"/>
      <c r="P606" s="247"/>
      <c r="Q606" s="247"/>
    </row>
    <row r="607" spans="13:17">
      <c r="M607" s="247"/>
      <c r="N607" s="247"/>
      <c r="O607" s="247"/>
      <c r="P607" s="247"/>
      <c r="Q607" s="247"/>
    </row>
    <row r="608" spans="13:17">
      <c r="M608" s="247"/>
      <c r="N608" s="247"/>
      <c r="O608" s="247"/>
      <c r="P608" s="247"/>
      <c r="Q608" s="247"/>
    </row>
    <row r="609" spans="13:17">
      <c r="M609" s="247"/>
      <c r="N609" s="247"/>
      <c r="O609" s="247"/>
      <c r="P609" s="247"/>
      <c r="Q609" s="247"/>
    </row>
    <row r="610" spans="13:17">
      <c r="M610" s="247"/>
      <c r="N610" s="247"/>
      <c r="O610" s="247"/>
      <c r="P610" s="247"/>
      <c r="Q610" s="247"/>
    </row>
    <row r="611" spans="13:17">
      <c r="M611" s="247"/>
      <c r="N611" s="247"/>
      <c r="O611" s="247"/>
      <c r="P611" s="247"/>
      <c r="Q611" s="247"/>
    </row>
    <row r="612" spans="13:17">
      <c r="M612" s="247"/>
      <c r="N612" s="247"/>
      <c r="O612" s="247"/>
      <c r="P612" s="247"/>
      <c r="Q612" s="247"/>
    </row>
    <row r="613" spans="13:17">
      <c r="M613" s="247"/>
      <c r="N613" s="247"/>
      <c r="O613" s="247"/>
      <c r="P613" s="247"/>
      <c r="Q613" s="247"/>
    </row>
    <row r="614" spans="13:17">
      <c r="M614" s="247"/>
      <c r="N614" s="247"/>
      <c r="O614" s="247"/>
      <c r="P614" s="247"/>
      <c r="Q614" s="247"/>
    </row>
    <row r="615" spans="13:17">
      <c r="M615" s="247"/>
      <c r="N615" s="247"/>
      <c r="O615" s="247"/>
      <c r="P615" s="247"/>
      <c r="Q615" s="247"/>
    </row>
    <row r="616" spans="13:17">
      <c r="M616" s="247"/>
      <c r="N616" s="247"/>
      <c r="O616" s="247"/>
      <c r="P616" s="247"/>
      <c r="Q616" s="247"/>
    </row>
    <row r="617" spans="13:17">
      <c r="M617" s="247"/>
      <c r="N617" s="247"/>
      <c r="O617" s="247"/>
      <c r="P617" s="247"/>
      <c r="Q617" s="247"/>
    </row>
    <row r="618" spans="13:17">
      <c r="M618" s="247"/>
      <c r="N618" s="247"/>
      <c r="O618" s="247"/>
      <c r="P618" s="247"/>
      <c r="Q618" s="247"/>
    </row>
    <row r="619" spans="13:17">
      <c r="M619" s="247"/>
      <c r="N619" s="247"/>
      <c r="O619" s="247"/>
      <c r="P619" s="247"/>
      <c r="Q619" s="247"/>
    </row>
    <row r="620" spans="13:17">
      <c r="M620" s="247"/>
      <c r="N620" s="247"/>
      <c r="O620" s="247"/>
      <c r="P620" s="247"/>
      <c r="Q620" s="247"/>
    </row>
    <row r="621" spans="13:17">
      <c r="M621" s="247"/>
      <c r="N621" s="247"/>
      <c r="O621" s="247"/>
      <c r="P621" s="247"/>
      <c r="Q621" s="247"/>
    </row>
    <row r="622" spans="13:17">
      <c r="M622" s="247"/>
      <c r="N622" s="247"/>
      <c r="O622" s="247"/>
      <c r="P622" s="247"/>
      <c r="Q622" s="247"/>
    </row>
    <row r="623" spans="13:17">
      <c r="M623" s="247"/>
      <c r="N623" s="247"/>
      <c r="O623" s="247"/>
      <c r="P623" s="247"/>
      <c r="Q623" s="247"/>
    </row>
    <row r="624" spans="13:17">
      <c r="M624" s="247"/>
      <c r="N624" s="247"/>
      <c r="O624" s="247"/>
      <c r="P624" s="247"/>
      <c r="Q624" s="247"/>
    </row>
    <row r="625" spans="13:17">
      <c r="M625" s="247"/>
      <c r="N625" s="247"/>
      <c r="O625" s="247"/>
      <c r="P625" s="247"/>
      <c r="Q625" s="247"/>
    </row>
    <row r="626" spans="13:17">
      <c r="M626" s="247"/>
      <c r="N626" s="247"/>
      <c r="O626" s="247"/>
      <c r="P626" s="247"/>
      <c r="Q626" s="247"/>
    </row>
    <row r="627" spans="13:17">
      <c r="M627" s="247"/>
      <c r="N627" s="247"/>
      <c r="O627" s="247"/>
      <c r="P627" s="247"/>
      <c r="Q627" s="247"/>
    </row>
    <row r="628" spans="13:17">
      <c r="M628" s="247"/>
      <c r="N628" s="247"/>
      <c r="O628" s="247"/>
      <c r="P628" s="247"/>
      <c r="Q628" s="247"/>
    </row>
    <row r="629" spans="13:17">
      <c r="M629" s="247"/>
      <c r="N629" s="247"/>
      <c r="O629" s="247"/>
      <c r="P629" s="247"/>
      <c r="Q629" s="247"/>
    </row>
    <row r="630" spans="13:17">
      <c r="M630" s="247"/>
      <c r="N630" s="247"/>
      <c r="O630" s="247"/>
      <c r="P630" s="247"/>
      <c r="Q630" s="247"/>
    </row>
    <row r="631" spans="13:17">
      <c r="M631" s="247"/>
      <c r="N631" s="247"/>
      <c r="O631" s="247"/>
      <c r="P631" s="247"/>
      <c r="Q631" s="247"/>
    </row>
    <row r="632" spans="13:17">
      <c r="M632" s="247"/>
      <c r="N632" s="247"/>
      <c r="O632" s="247"/>
      <c r="P632" s="247"/>
      <c r="Q632" s="247"/>
    </row>
    <row r="633" spans="13:17">
      <c r="M633" s="247"/>
      <c r="N633" s="247"/>
      <c r="O633" s="247"/>
      <c r="P633" s="247"/>
      <c r="Q633" s="247"/>
    </row>
    <row r="634" spans="13:17">
      <c r="M634" s="247"/>
      <c r="N634" s="247"/>
      <c r="O634" s="247"/>
      <c r="P634" s="247"/>
      <c r="Q634" s="247"/>
    </row>
    <row r="635" spans="13:17">
      <c r="M635" s="247"/>
      <c r="N635" s="247"/>
      <c r="O635" s="247"/>
      <c r="P635" s="247"/>
      <c r="Q635" s="247"/>
    </row>
    <row r="636" spans="13:17">
      <c r="M636" s="247"/>
      <c r="N636" s="247"/>
      <c r="O636" s="247"/>
      <c r="P636" s="247"/>
      <c r="Q636" s="247"/>
    </row>
    <row r="637" spans="13:17">
      <c r="M637" s="247"/>
      <c r="N637" s="247"/>
      <c r="O637" s="247"/>
      <c r="P637" s="247"/>
      <c r="Q637" s="247"/>
    </row>
    <row r="638" spans="13:17">
      <c r="M638" s="247"/>
      <c r="N638" s="247"/>
      <c r="O638" s="247"/>
      <c r="P638" s="247"/>
      <c r="Q638" s="247"/>
    </row>
    <row r="639" spans="13:17">
      <c r="M639" s="247"/>
      <c r="N639" s="247"/>
      <c r="O639" s="247"/>
      <c r="P639" s="247"/>
      <c r="Q639" s="247"/>
    </row>
    <row r="640" spans="13:17">
      <c r="M640" s="247"/>
      <c r="N640" s="247"/>
      <c r="O640" s="247"/>
      <c r="P640" s="247"/>
      <c r="Q640" s="247"/>
    </row>
    <row r="641" spans="13:17">
      <c r="M641" s="247"/>
      <c r="N641" s="247"/>
      <c r="O641" s="247"/>
      <c r="P641" s="247"/>
      <c r="Q641" s="247"/>
    </row>
    <row r="642" spans="13:17">
      <c r="M642" s="247"/>
      <c r="N642" s="247"/>
      <c r="O642" s="247"/>
      <c r="P642" s="247"/>
      <c r="Q642" s="247"/>
    </row>
    <row r="643" spans="13:17">
      <c r="M643" s="247"/>
      <c r="N643" s="247"/>
      <c r="O643" s="247"/>
      <c r="P643" s="247"/>
      <c r="Q643" s="247"/>
    </row>
    <row r="644" spans="13:17">
      <c r="M644" s="247"/>
      <c r="N644" s="247"/>
      <c r="O644" s="247"/>
      <c r="P644" s="247"/>
      <c r="Q644" s="247"/>
    </row>
    <row r="645" spans="13:17">
      <c r="M645" s="247"/>
      <c r="N645" s="247"/>
      <c r="O645" s="247"/>
      <c r="P645" s="247"/>
      <c r="Q645" s="247"/>
    </row>
    <row r="646" spans="13:17">
      <c r="M646" s="247"/>
      <c r="N646" s="247"/>
      <c r="O646" s="247"/>
      <c r="P646" s="247"/>
      <c r="Q646" s="247"/>
    </row>
    <row r="647" spans="13:17">
      <c r="M647" s="247"/>
      <c r="N647" s="247"/>
      <c r="O647" s="247"/>
      <c r="P647" s="247"/>
      <c r="Q647" s="247"/>
    </row>
    <row r="648" spans="13:17">
      <c r="M648" s="247"/>
      <c r="N648" s="247"/>
      <c r="O648" s="247"/>
      <c r="P648" s="247"/>
      <c r="Q648" s="247"/>
    </row>
    <row r="649" spans="13:17">
      <c r="M649" s="247"/>
      <c r="N649" s="247"/>
      <c r="O649" s="247"/>
      <c r="P649" s="247"/>
      <c r="Q649" s="247"/>
    </row>
    <row r="650" spans="13:17">
      <c r="M650" s="247"/>
      <c r="N650" s="247"/>
      <c r="O650" s="247"/>
      <c r="P650" s="247"/>
      <c r="Q650" s="247"/>
    </row>
    <row r="651" spans="13:17">
      <c r="M651" s="247"/>
      <c r="N651" s="247"/>
      <c r="O651" s="247"/>
      <c r="P651" s="247"/>
      <c r="Q651" s="247"/>
    </row>
    <row r="652" spans="13:17">
      <c r="M652" s="247"/>
      <c r="N652" s="247"/>
      <c r="O652" s="247"/>
      <c r="P652" s="247"/>
      <c r="Q652" s="247"/>
    </row>
    <row r="653" spans="13:17">
      <c r="M653" s="247"/>
      <c r="N653" s="247"/>
      <c r="O653" s="247"/>
      <c r="P653" s="247"/>
      <c r="Q653" s="247"/>
    </row>
    <row r="654" spans="13:17">
      <c r="M654" s="247"/>
      <c r="N654" s="247"/>
      <c r="O654" s="247"/>
      <c r="P654" s="247"/>
      <c r="Q654" s="247"/>
    </row>
    <row r="655" spans="13:17">
      <c r="M655" s="247"/>
      <c r="N655" s="247"/>
      <c r="O655" s="247"/>
      <c r="P655" s="247"/>
      <c r="Q655" s="247"/>
    </row>
    <row r="656" spans="13:17">
      <c r="M656" s="247"/>
      <c r="N656" s="247"/>
      <c r="O656" s="247"/>
      <c r="P656" s="247"/>
      <c r="Q656" s="247"/>
    </row>
    <row r="657" spans="13:17">
      <c r="M657" s="247"/>
      <c r="N657" s="247"/>
      <c r="O657" s="247"/>
      <c r="P657" s="247"/>
      <c r="Q657" s="247"/>
    </row>
    <row r="658" spans="13:17">
      <c r="M658" s="247"/>
      <c r="N658" s="247"/>
      <c r="O658" s="247"/>
      <c r="P658" s="247"/>
      <c r="Q658" s="247"/>
    </row>
    <row r="659" spans="13:17">
      <c r="M659" s="247"/>
      <c r="N659" s="247"/>
      <c r="O659" s="247"/>
      <c r="P659" s="247"/>
      <c r="Q659" s="247"/>
    </row>
    <row r="660" spans="13:17">
      <c r="M660" s="247"/>
      <c r="N660" s="247"/>
      <c r="O660" s="247"/>
      <c r="P660" s="247"/>
      <c r="Q660" s="247"/>
    </row>
    <row r="661" spans="13:17">
      <c r="M661" s="247"/>
      <c r="N661" s="247"/>
      <c r="O661" s="247"/>
      <c r="P661" s="247"/>
      <c r="Q661" s="247"/>
    </row>
    <row r="662" spans="13:17">
      <c r="M662" s="247"/>
      <c r="N662" s="247"/>
      <c r="O662" s="247"/>
      <c r="P662" s="247"/>
      <c r="Q662" s="247"/>
    </row>
    <row r="663" spans="13:17">
      <c r="M663" s="247"/>
      <c r="N663" s="247"/>
      <c r="O663" s="247"/>
      <c r="P663" s="247"/>
      <c r="Q663" s="247"/>
    </row>
    <row r="664" spans="13:17">
      <c r="M664" s="247"/>
      <c r="N664" s="247"/>
      <c r="O664" s="247"/>
      <c r="P664" s="247"/>
      <c r="Q664" s="247"/>
    </row>
    <row r="665" spans="13:17">
      <c r="M665" s="247"/>
      <c r="N665" s="247"/>
      <c r="O665" s="247"/>
      <c r="P665" s="247"/>
      <c r="Q665" s="247"/>
    </row>
    <row r="666" spans="13:17">
      <c r="M666" s="247"/>
      <c r="N666" s="247"/>
      <c r="O666" s="247"/>
      <c r="P666" s="247"/>
      <c r="Q666" s="247"/>
    </row>
    <row r="667" spans="13:17">
      <c r="M667" s="247"/>
      <c r="N667" s="247"/>
      <c r="O667" s="247"/>
      <c r="P667" s="247"/>
      <c r="Q667" s="247"/>
    </row>
    <row r="668" spans="13:17">
      <c r="M668" s="247"/>
      <c r="N668" s="247"/>
      <c r="O668" s="247"/>
      <c r="P668" s="247"/>
      <c r="Q668" s="247"/>
    </row>
    <row r="669" spans="13:17">
      <c r="M669" s="247"/>
      <c r="N669" s="247"/>
      <c r="O669" s="247"/>
      <c r="P669" s="247"/>
      <c r="Q669" s="247"/>
    </row>
    <row r="670" spans="13:17">
      <c r="M670" s="247"/>
      <c r="N670" s="247"/>
      <c r="O670" s="247"/>
      <c r="P670" s="247"/>
      <c r="Q670" s="247"/>
    </row>
    <row r="671" spans="13:17">
      <c r="M671" s="247"/>
      <c r="N671" s="247"/>
      <c r="O671" s="247"/>
      <c r="P671" s="247"/>
      <c r="Q671" s="247"/>
    </row>
    <row r="672" spans="13:17">
      <c r="M672" s="247"/>
      <c r="N672" s="247"/>
      <c r="O672" s="247"/>
      <c r="P672" s="247"/>
      <c r="Q672" s="247"/>
    </row>
    <row r="673" spans="13:17">
      <c r="M673" s="247"/>
      <c r="N673" s="247"/>
      <c r="O673" s="247"/>
      <c r="P673" s="247"/>
      <c r="Q673" s="247"/>
    </row>
    <row r="674" spans="13:17">
      <c r="M674" s="247"/>
      <c r="N674" s="247"/>
      <c r="O674" s="247"/>
      <c r="P674" s="247"/>
      <c r="Q674" s="247"/>
    </row>
    <row r="675" spans="13:17">
      <c r="M675" s="247"/>
      <c r="N675" s="247"/>
      <c r="O675" s="247"/>
      <c r="P675" s="247"/>
      <c r="Q675" s="247"/>
    </row>
    <row r="676" spans="13:17">
      <c r="M676" s="247"/>
      <c r="N676" s="247"/>
      <c r="O676" s="247"/>
      <c r="P676" s="247"/>
      <c r="Q676" s="247"/>
    </row>
    <row r="677" spans="13:17">
      <c r="M677" s="247"/>
      <c r="N677" s="247"/>
      <c r="O677" s="247"/>
      <c r="P677" s="247"/>
      <c r="Q677" s="247"/>
    </row>
    <row r="678" spans="13:17">
      <c r="M678" s="247"/>
      <c r="N678" s="247"/>
      <c r="O678" s="247"/>
      <c r="P678" s="247"/>
      <c r="Q678" s="247"/>
    </row>
    <row r="679" spans="13:17">
      <c r="M679" s="247"/>
      <c r="N679" s="247"/>
      <c r="O679" s="247"/>
      <c r="P679" s="247"/>
      <c r="Q679" s="247"/>
    </row>
    <row r="680" spans="13:17">
      <c r="M680" s="247"/>
      <c r="N680" s="247"/>
      <c r="O680" s="247"/>
      <c r="P680" s="247"/>
      <c r="Q680" s="247"/>
    </row>
    <row r="681" spans="13:17">
      <c r="M681" s="247"/>
      <c r="N681" s="247"/>
      <c r="O681" s="247"/>
      <c r="P681" s="247"/>
      <c r="Q681" s="247"/>
    </row>
    <row r="682" spans="13:17">
      <c r="M682" s="247"/>
      <c r="N682" s="247"/>
      <c r="O682" s="247"/>
      <c r="P682" s="247"/>
      <c r="Q682" s="247"/>
    </row>
    <row r="683" spans="13:17">
      <c r="M683" s="247"/>
      <c r="N683" s="247"/>
      <c r="O683" s="247"/>
      <c r="P683" s="247"/>
      <c r="Q683" s="247"/>
    </row>
    <row r="684" spans="13:17">
      <c r="M684" s="247"/>
      <c r="N684" s="247"/>
      <c r="O684" s="247"/>
      <c r="P684" s="247"/>
      <c r="Q684" s="247"/>
    </row>
    <row r="685" spans="13:17">
      <c r="M685" s="247"/>
      <c r="N685" s="247"/>
      <c r="O685" s="247"/>
      <c r="P685" s="247"/>
      <c r="Q685" s="247"/>
    </row>
    <row r="686" spans="13:17">
      <c r="M686" s="247"/>
      <c r="N686" s="247"/>
      <c r="O686" s="247"/>
      <c r="P686" s="247"/>
      <c r="Q686" s="247"/>
    </row>
    <row r="687" spans="13:17">
      <c r="M687" s="247"/>
      <c r="N687" s="247"/>
      <c r="O687" s="247"/>
      <c r="P687" s="247"/>
      <c r="Q687" s="247"/>
    </row>
    <row r="688" spans="13:17">
      <c r="M688" s="247"/>
      <c r="N688" s="247"/>
      <c r="O688" s="247"/>
      <c r="P688" s="247"/>
      <c r="Q688" s="247"/>
    </row>
    <row r="689" spans="13:17">
      <c r="M689" s="247"/>
      <c r="N689" s="247"/>
      <c r="O689" s="247"/>
      <c r="P689" s="247"/>
      <c r="Q689" s="247"/>
    </row>
    <row r="690" spans="13:17">
      <c r="M690" s="247"/>
      <c r="N690" s="247"/>
      <c r="O690" s="247"/>
      <c r="P690" s="247"/>
      <c r="Q690" s="247"/>
    </row>
    <row r="691" spans="13:17">
      <c r="M691" s="247"/>
      <c r="N691" s="247"/>
      <c r="O691" s="247"/>
      <c r="P691" s="247"/>
      <c r="Q691" s="247"/>
    </row>
    <row r="692" spans="13:17">
      <c r="M692" s="247"/>
      <c r="N692" s="247"/>
      <c r="O692" s="247"/>
      <c r="P692" s="247"/>
      <c r="Q692" s="247"/>
    </row>
    <row r="693" spans="13:17">
      <c r="M693" s="247"/>
      <c r="N693" s="247"/>
      <c r="O693" s="247"/>
      <c r="P693" s="247"/>
      <c r="Q693" s="247"/>
    </row>
    <row r="694" spans="13:17">
      <c r="M694" s="247"/>
      <c r="N694" s="247"/>
      <c r="O694" s="247"/>
      <c r="P694" s="247"/>
      <c r="Q694" s="247"/>
    </row>
    <row r="695" spans="13:17">
      <c r="M695" s="247"/>
      <c r="N695" s="247"/>
      <c r="O695" s="247"/>
      <c r="P695" s="247"/>
      <c r="Q695" s="247"/>
    </row>
    <row r="696" spans="13:17">
      <c r="M696" s="247"/>
      <c r="N696" s="247"/>
      <c r="O696" s="247"/>
      <c r="P696" s="247"/>
      <c r="Q696" s="247"/>
    </row>
    <row r="697" spans="13:17">
      <c r="M697" s="247"/>
      <c r="N697" s="247"/>
      <c r="O697" s="247"/>
      <c r="P697" s="247"/>
      <c r="Q697" s="247"/>
    </row>
    <row r="698" spans="13:17">
      <c r="M698" s="247"/>
      <c r="N698" s="247"/>
      <c r="O698" s="247"/>
      <c r="P698" s="247"/>
      <c r="Q698" s="247"/>
    </row>
    <row r="699" spans="13:17">
      <c r="M699" s="247"/>
      <c r="N699" s="247"/>
      <c r="O699" s="247"/>
      <c r="P699" s="247"/>
      <c r="Q699" s="247"/>
    </row>
    <row r="700" spans="13:17">
      <c r="M700" s="247"/>
      <c r="N700" s="247"/>
      <c r="O700" s="247"/>
      <c r="P700" s="247"/>
      <c r="Q700" s="247"/>
    </row>
    <row r="701" spans="13:17">
      <c r="M701" s="247"/>
      <c r="N701" s="247"/>
      <c r="O701" s="247"/>
      <c r="P701" s="247"/>
      <c r="Q701" s="247"/>
    </row>
    <row r="702" spans="13:17">
      <c r="M702" s="247"/>
      <c r="N702" s="247"/>
      <c r="O702" s="247"/>
      <c r="P702" s="247"/>
      <c r="Q702" s="247"/>
    </row>
    <row r="703" spans="13:17">
      <c r="M703" s="247"/>
      <c r="N703" s="247"/>
      <c r="O703" s="247"/>
      <c r="P703" s="247"/>
      <c r="Q703" s="247"/>
    </row>
    <row r="704" spans="13:17">
      <c r="M704" s="247"/>
      <c r="N704" s="247"/>
      <c r="O704" s="247"/>
      <c r="P704" s="247"/>
      <c r="Q704" s="247"/>
    </row>
    <row r="705" spans="13:17">
      <c r="M705" s="247"/>
      <c r="N705" s="247"/>
      <c r="O705" s="247"/>
      <c r="P705" s="247"/>
      <c r="Q705" s="247"/>
    </row>
    <row r="706" spans="13:17">
      <c r="M706" s="247"/>
      <c r="N706" s="247"/>
      <c r="O706" s="247"/>
      <c r="P706" s="247"/>
      <c r="Q706" s="247"/>
    </row>
    <row r="707" spans="13:17">
      <c r="M707" s="247"/>
      <c r="N707" s="247"/>
      <c r="O707" s="247"/>
      <c r="P707" s="247"/>
      <c r="Q707" s="247"/>
    </row>
    <row r="708" spans="13:17">
      <c r="M708" s="247"/>
      <c r="N708" s="247"/>
      <c r="O708" s="247"/>
      <c r="P708" s="247"/>
      <c r="Q708" s="247"/>
    </row>
    <row r="709" spans="13:17">
      <c r="M709" s="247"/>
      <c r="N709" s="247"/>
      <c r="O709" s="247"/>
      <c r="P709" s="247"/>
      <c r="Q709" s="247"/>
    </row>
    <row r="710" spans="13:17">
      <c r="M710" s="247"/>
      <c r="N710" s="247"/>
      <c r="O710" s="247"/>
      <c r="P710" s="247"/>
      <c r="Q710" s="247"/>
    </row>
    <row r="711" spans="13:17">
      <c r="M711" s="247"/>
      <c r="N711" s="247"/>
      <c r="O711" s="247"/>
      <c r="P711" s="247"/>
      <c r="Q711" s="247"/>
    </row>
    <row r="712" spans="13:17">
      <c r="M712" s="247"/>
      <c r="N712" s="247"/>
      <c r="O712" s="247"/>
      <c r="P712" s="247"/>
      <c r="Q712" s="247"/>
    </row>
    <row r="713" spans="13:17">
      <c r="M713" s="247"/>
      <c r="N713" s="247"/>
      <c r="O713" s="247"/>
      <c r="P713" s="247"/>
      <c r="Q713" s="247"/>
    </row>
    <row r="714" spans="13:17">
      <c r="M714" s="247"/>
      <c r="N714" s="247"/>
      <c r="O714" s="247"/>
      <c r="P714" s="247"/>
      <c r="Q714" s="247"/>
    </row>
    <row r="715" spans="13:17">
      <c r="M715" s="247"/>
      <c r="N715" s="247"/>
      <c r="O715" s="247"/>
      <c r="P715" s="247"/>
      <c r="Q715" s="247"/>
    </row>
    <row r="716" spans="13:17">
      <c r="M716" s="247"/>
      <c r="N716" s="247"/>
      <c r="O716" s="247"/>
      <c r="P716" s="247"/>
      <c r="Q716" s="247"/>
    </row>
    <row r="717" spans="13:17">
      <c r="M717" s="247"/>
      <c r="N717" s="247"/>
      <c r="O717" s="247"/>
      <c r="P717" s="247"/>
      <c r="Q717" s="247"/>
    </row>
    <row r="718" spans="13:17">
      <c r="M718" s="247"/>
      <c r="N718" s="247"/>
      <c r="O718" s="247"/>
      <c r="P718" s="247"/>
      <c r="Q718" s="247"/>
    </row>
    <row r="719" spans="13:17">
      <c r="M719" s="247"/>
      <c r="N719" s="247"/>
      <c r="O719" s="247"/>
      <c r="P719" s="247"/>
      <c r="Q719" s="247"/>
    </row>
    <row r="720" spans="13:17">
      <c r="M720" s="247"/>
      <c r="N720" s="247"/>
      <c r="O720" s="247"/>
      <c r="P720" s="247"/>
      <c r="Q720" s="247"/>
    </row>
    <row r="721" spans="13:17">
      <c r="M721" s="247"/>
      <c r="N721" s="247"/>
      <c r="O721" s="247"/>
      <c r="P721" s="247"/>
      <c r="Q721" s="247"/>
    </row>
    <row r="722" spans="13:17">
      <c r="M722" s="247"/>
      <c r="N722" s="247"/>
      <c r="O722" s="247"/>
      <c r="P722" s="247"/>
      <c r="Q722" s="247"/>
    </row>
    <row r="723" spans="13:17">
      <c r="M723" s="247"/>
      <c r="N723" s="247"/>
      <c r="O723" s="247"/>
      <c r="P723" s="247"/>
      <c r="Q723" s="247"/>
    </row>
    <row r="724" spans="13:17">
      <c r="M724" s="247"/>
      <c r="N724" s="247"/>
      <c r="O724" s="247"/>
      <c r="P724" s="247"/>
      <c r="Q724" s="247"/>
    </row>
    <row r="725" spans="13:17">
      <c r="M725" s="247"/>
      <c r="N725" s="247"/>
      <c r="O725" s="247"/>
      <c r="P725" s="247"/>
      <c r="Q725" s="247"/>
    </row>
    <row r="726" spans="13:17">
      <c r="M726" s="247"/>
      <c r="N726" s="247"/>
      <c r="O726" s="247"/>
      <c r="P726" s="247"/>
      <c r="Q726" s="247"/>
    </row>
    <row r="727" spans="13:17">
      <c r="M727" s="247"/>
      <c r="N727" s="247"/>
      <c r="O727" s="247"/>
      <c r="P727" s="247"/>
      <c r="Q727" s="247"/>
    </row>
    <row r="728" spans="13:17">
      <c r="M728" s="247"/>
      <c r="N728" s="247"/>
      <c r="O728" s="247"/>
      <c r="P728" s="247"/>
      <c r="Q728" s="247"/>
    </row>
    <row r="729" spans="13:17">
      <c r="M729" s="247"/>
      <c r="N729" s="247"/>
      <c r="O729" s="247"/>
      <c r="P729" s="247"/>
      <c r="Q729" s="247"/>
    </row>
    <row r="730" spans="13:17">
      <c r="M730" s="247"/>
      <c r="N730" s="247"/>
      <c r="O730" s="247"/>
      <c r="P730" s="247"/>
      <c r="Q730" s="247"/>
    </row>
    <row r="731" spans="13:17">
      <c r="M731" s="247"/>
      <c r="N731" s="247"/>
      <c r="O731" s="247"/>
      <c r="P731" s="247"/>
      <c r="Q731" s="247"/>
    </row>
    <row r="732" spans="13:17">
      <c r="M732" s="247"/>
      <c r="N732" s="247"/>
      <c r="O732" s="247"/>
      <c r="P732" s="247"/>
      <c r="Q732" s="247"/>
    </row>
    <row r="733" spans="13:17">
      <c r="M733" s="247"/>
      <c r="N733" s="247"/>
      <c r="O733" s="247"/>
      <c r="P733" s="247"/>
      <c r="Q733" s="247"/>
    </row>
    <row r="734" spans="13:17">
      <c r="M734" s="247"/>
      <c r="N734" s="247"/>
      <c r="O734" s="247"/>
      <c r="P734" s="247"/>
      <c r="Q734" s="247"/>
    </row>
    <row r="735" spans="13:17">
      <c r="M735" s="247"/>
      <c r="N735" s="247"/>
      <c r="O735" s="247"/>
      <c r="P735" s="247"/>
      <c r="Q735" s="247"/>
    </row>
    <row r="736" spans="13:17">
      <c r="M736" s="247"/>
      <c r="N736" s="247"/>
      <c r="O736" s="247"/>
      <c r="P736" s="247"/>
      <c r="Q736" s="247"/>
    </row>
    <row r="737" spans="13:17">
      <c r="M737" s="247"/>
      <c r="N737" s="247"/>
      <c r="O737" s="247"/>
      <c r="P737" s="247"/>
      <c r="Q737" s="247"/>
    </row>
    <row r="738" spans="13:17">
      <c r="M738" s="247"/>
      <c r="N738" s="247"/>
      <c r="O738" s="247"/>
      <c r="P738" s="247"/>
      <c r="Q738" s="247"/>
    </row>
    <row r="739" spans="13:17">
      <c r="M739" s="247"/>
      <c r="N739" s="247"/>
      <c r="O739" s="247"/>
      <c r="P739" s="247"/>
      <c r="Q739" s="247"/>
    </row>
    <row r="740" spans="13:17">
      <c r="M740" s="247"/>
      <c r="N740" s="247"/>
      <c r="O740" s="247"/>
      <c r="P740" s="247"/>
      <c r="Q740" s="247"/>
    </row>
    <row r="741" spans="13:17">
      <c r="M741" s="247"/>
      <c r="N741" s="247"/>
      <c r="O741" s="247"/>
      <c r="P741" s="247"/>
      <c r="Q741" s="247"/>
    </row>
    <row r="742" spans="13:17">
      <c r="M742" s="247"/>
      <c r="N742" s="247"/>
      <c r="O742" s="247"/>
      <c r="P742" s="247"/>
      <c r="Q742" s="247"/>
    </row>
    <row r="743" spans="13:17">
      <c r="M743" s="247"/>
      <c r="N743" s="247"/>
      <c r="O743" s="247"/>
      <c r="P743" s="247"/>
      <c r="Q743" s="247"/>
    </row>
    <row r="744" spans="13:17">
      <c r="M744" s="247"/>
      <c r="N744" s="247"/>
      <c r="O744" s="247"/>
      <c r="P744" s="247"/>
      <c r="Q744" s="247"/>
    </row>
    <row r="745" spans="13:17">
      <c r="M745" s="247"/>
      <c r="N745" s="247"/>
      <c r="O745" s="247"/>
      <c r="P745" s="247"/>
      <c r="Q745" s="247"/>
    </row>
    <row r="746" spans="13:17">
      <c r="M746" s="247"/>
      <c r="N746" s="247"/>
      <c r="O746" s="247"/>
      <c r="P746" s="247"/>
      <c r="Q746" s="247"/>
    </row>
    <row r="747" spans="13:17">
      <c r="M747" s="247"/>
      <c r="N747" s="247"/>
      <c r="O747" s="247"/>
      <c r="P747" s="247"/>
      <c r="Q747" s="247"/>
    </row>
    <row r="748" spans="13:17">
      <c r="M748" s="247"/>
      <c r="N748" s="247"/>
      <c r="O748" s="247"/>
      <c r="P748" s="247"/>
      <c r="Q748" s="247"/>
    </row>
    <row r="749" spans="13:17">
      <c r="M749" s="247"/>
      <c r="N749" s="247"/>
      <c r="O749" s="247"/>
      <c r="P749" s="247"/>
      <c r="Q749" s="247"/>
    </row>
    <row r="750" spans="13:17">
      <c r="M750" s="247"/>
      <c r="N750" s="247"/>
      <c r="O750" s="247"/>
      <c r="P750" s="247"/>
      <c r="Q750" s="247"/>
    </row>
    <row r="751" spans="13:17">
      <c r="M751" s="247"/>
      <c r="N751" s="247"/>
      <c r="O751" s="247"/>
      <c r="P751" s="247"/>
      <c r="Q751" s="247"/>
    </row>
    <row r="752" spans="13:17">
      <c r="M752" s="247"/>
      <c r="N752" s="247"/>
      <c r="O752" s="247"/>
      <c r="P752" s="247"/>
      <c r="Q752" s="247"/>
    </row>
    <row r="753" spans="13:17">
      <c r="M753" s="247"/>
      <c r="N753" s="247"/>
      <c r="O753" s="247"/>
      <c r="P753" s="247"/>
      <c r="Q753" s="247"/>
    </row>
    <row r="754" spans="13:17">
      <c r="M754" s="247"/>
      <c r="N754" s="247"/>
      <c r="O754" s="247"/>
      <c r="P754" s="247"/>
      <c r="Q754" s="247"/>
    </row>
    <row r="755" spans="13:17">
      <c r="M755" s="247"/>
      <c r="N755" s="247"/>
      <c r="O755" s="247"/>
      <c r="P755" s="247"/>
      <c r="Q755" s="247"/>
    </row>
    <row r="756" spans="13:17">
      <c r="M756" s="247"/>
      <c r="N756" s="247"/>
      <c r="O756" s="247"/>
      <c r="P756" s="247"/>
      <c r="Q756" s="247"/>
    </row>
    <row r="757" spans="13:17">
      <c r="M757" s="247"/>
      <c r="N757" s="247"/>
      <c r="O757" s="247"/>
      <c r="P757" s="247"/>
      <c r="Q757" s="247"/>
    </row>
    <row r="758" spans="13:17">
      <c r="M758" s="247"/>
      <c r="N758" s="247"/>
      <c r="O758" s="247"/>
      <c r="P758" s="247"/>
      <c r="Q758" s="247"/>
    </row>
    <row r="759" spans="13:17">
      <c r="M759" s="247"/>
      <c r="N759" s="247"/>
      <c r="O759" s="247"/>
      <c r="P759" s="247"/>
      <c r="Q759" s="247"/>
    </row>
    <row r="760" spans="13:17">
      <c r="M760" s="247"/>
      <c r="N760" s="247"/>
      <c r="O760" s="247"/>
      <c r="P760" s="247"/>
      <c r="Q760" s="247"/>
    </row>
    <row r="761" spans="13:17">
      <c r="M761" s="247"/>
      <c r="N761" s="247"/>
      <c r="O761" s="247"/>
      <c r="P761" s="247"/>
      <c r="Q761" s="247"/>
    </row>
    <row r="762" spans="13:17">
      <c r="M762" s="247"/>
      <c r="N762" s="247"/>
      <c r="O762" s="247"/>
      <c r="P762" s="247"/>
      <c r="Q762" s="247"/>
    </row>
    <row r="763" spans="13:17">
      <c r="M763" s="247"/>
      <c r="N763" s="247"/>
      <c r="O763" s="247"/>
      <c r="P763" s="247"/>
      <c r="Q763" s="247"/>
    </row>
    <row r="764" spans="13:17">
      <c r="M764" s="247"/>
      <c r="N764" s="247"/>
      <c r="O764" s="247"/>
      <c r="P764" s="247"/>
      <c r="Q764" s="247"/>
    </row>
    <row r="765" spans="13:17">
      <c r="M765" s="247"/>
      <c r="N765" s="247"/>
      <c r="O765" s="247"/>
      <c r="P765" s="247"/>
      <c r="Q765" s="247"/>
    </row>
    <row r="766" spans="13:17">
      <c r="M766" s="247"/>
      <c r="N766" s="247"/>
      <c r="O766" s="247"/>
      <c r="P766" s="247"/>
      <c r="Q766" s="247"/>
    </row>
    <row r="767" spans="13:17">
      <c r="M767" s="247"/>
      <c r="N767" s="247"/>
      <c r="O767" s="247"/>
      <c r="P767" s="247"/>
      <c r="Q767" s="247"/>
    </row>
    <row r="768" spans="13:17">
      <c r="M768" s="247"/>
      <c r="N768" s="247"/>
      <c r="O768" s="247"/>
      <c r="P768" s="247"/>
      <c r="Q768" s="247"/>
    </row>
    <row r="769" spans="13:17">
      <c r="M769" s="247"/>
      <c r="N769" s="247"/>
      <c r="O769" s="247"/>
      <c r="P769" s="247"/>
      <c r="Q769" s="247"/>
    </row>
    <row r="770" spans="13:17">
      <c r="M770" s="247"/>
      <c r="N770" s="247"/>
      <c r="O770" s="247"/>
      <c r="P770" s="247"/>
      <c r="Q770" s="247"/>
    </row>
    <row r="771" spans="13:17">
      <c r="M771" s="247"/>
      <c r="N771" s="247"/>
      <c r="O771" s="247"/>
      <c r="P771" s="247"/>
      <c r="Q771" s="247"/>
    </row>
    <row r="772" spans="13:17">
      <c r="M772" s="247"/>
      <c r="N772" s="247"/>
      <c r="O772" s="247"/>
      <c r="P772" s="247"/>
      <c r="Q772" s="247"/>
    </row>
    <row r="773" spans="13:17">
      <c r="M773" s="247"/>
      <c r="N773" s="247"/>
      <c r="O773" s="247"/>
      <c r="P773" s="247"/>
      <c r="Q773" s="247"/>
    </row>
    <row r="774" spans="13:17">
      <c r="M774" s="247"/>
      <c r="N774" s="247"/>
      <c r="O774" s="247"/>
      <c r="P774" s="247"/>
      <c r="Q774" s="247"/>
    </row>
    <row r="775" spans="13:17">
      <c r="M775" s="247"/>
      <c r="N775" s="247"/>
      <c r="O775" s="247"/>
      <c r="P775" s="247"/>
      <c r="Q775" s="247"/>
    </row>
    <row r="776" spans="13:17">
      <c r="M776" s="247"/>
      <c r="N776" s="247"/>
      <c r="O776" s="247"/>
      <c r="P776" s="247"/>
      <c r="Q776" s="247"/>
    </row>
    <row r="777" spans="13:17">
      <c r="M777" s="247"/>
      <c r="N777" s="247"/>
      <c r="O777" s="247"/>
      <c r="P777" s="247"/>
      <c r="Q777" s="247"/>
    </row>
    <row r="778" spans="13:17">
      <c r="M778" s="247"/>
      <c r="N778" s="247"/>
      <c r="O778" s="247"/>
      <c r="P778" s="247"/>
      <c r="Q778" s="247"/>
    </row>
    <row r="779" spans="13:17">
      <c r="M779" s="247"/>
      <c r="N779" s="247"/>
      <c r="O779" s="247"/>
      <c r="P779" s="247"/>
      <c r="Q779" s="247"/>
    </row>
    <row r="780" spans="13:17">
      <c r="M780" s="247"/>
      <c r="N780" s="247"/>
      <c r="O780" s="247"/>
      <c r="P780" s="247"/>
      <c r="Q780" s="247"/>
    </row>
    <row r="781" spans="13:17">
      <c r="M781" s="247"/>
      <c r="N781" s="247"/>
      <c r="O781" s="247"/>
      <c r="P781" s="247"/>
      <c r="Q781" s="247"/>
    </row>
    <row r="782" spans="13:17">
      <c r="M782" s="247"/>
      <c r="N782" s="247"/>
      <c r="O782" s="247"/>
      <c r="P782" s="247"/>
      <c r="Q782" s="247"/>
    </row>
    <row r="783" spans="13:17">
      <c r="M783" s="247"/>
      <c r="N783" s="247"/>
      <c r="O783" s="247"/>
      <c r="P783" s="247"/>
      <c r="Q783" s="247"/>
    </row>
    <row r="784" spans="13:17">
      <c r="M784" s="247"/>
      <c r="N784" s="247"/>
      <c r="O784" s="247"/>
      <c r="P784" s="247"/>
      <c r="Q784" s="247"/>
    </row>
    <row r="785" spans="13:17">
      <c r="M785" s="247"/>
      <c r="N785" s="247"/>
      <c r="O785" s="247"/>
      <c r="P785" s="247"/>
      <c r="Q785" s="247"/>
    </row>
    <row r="786" spans="13:17">
      <c r="M786" s="247"/>
      <c r="N786" s="247"/>
      <c r="O786" s="247"/>
      <c r="P786" s="247"/>
      <c r="Q786" s="247"/>
    </row>
    <row r="787" spans="13:17">
      <c r="M787" s="247"/>
      <c r="N787" s="247"/>
      <c r="O787" s="247"/>
      <c r="P787" s="247"/>
      <c r="Q787" s="247"/>
    </row>
    <row r="788" spans="13:17">
      <c r="M788" s="247"/>
      <c r="N788" s="247"/>
      <c r="O788" s="247"/>
      <c r="P788" s="247"/>
      <c r="Q788" s="247"/>
    </row>
    <row r="789" spans="13:17">
      <c r="M789" s="247"/>
      <c r="N789" s="247"/>
      <c r="O789" s="247"/>
      <c r="P789" s="247"/>
      <c r="Q789" s="247"/>
    </row>
    <row r="790" spans="13:17">
      <c r="M790" s="247"/>
      <c r="N790" s="247"/>
      <c r="O790" s="247"/>
      <c r="P790" s="247"/>
      <c r="Q790" s="247"/>
    </row>
    <row r="791" spans="13:17">
      <c r="M791" s="247"/>
      <c r="N791" s="247"/>
      <c r="O791" s="247"/>
      <c r="P791" s="247"/>
      <c r="Q791" s="247"/>
    </row>
    <row r="792" spans="13:17">
      <c r="M792" s="247"/>
      <c r="N792" s="247"/>
      <c r="O792" s="247"/>
      <c r="P792" s="247"/>
      <c r="Q792" s="247"/>
    </row>
    <row r="793" spans="13:17">
      <c r="M793" s="247"/>
      <c r="N793" s="247"/>
      <c r="O793" s="247"/>
      <c r="P793" s="247"/>
      <c r="Q793" s="247"/>
    </row>
    <row r="794" spans="13:17">
      <c r="M794" s="247"/>
      <c r="N794" s="247"/>
      <c r="O794" s="247"/>
      <c r="P794" s="247"/>
      <c r="Q794" s="247"/>
    </row>
    <row r="795" spans="13:17">
      <c r="M795" s="247"/>
      <c r="N795" s="247"/>
      <c r="O795" s="247"/>
      <c r="P795" s="247"/>
      <c r="Q795" s="247"/>
    </row>
    <row r="796" spans="13:17">
      <c r="M796" s="247"/>
      <c r="N796" s="247"/>
      <c r="O796" s="247"/>
      <c r="P796" s="247"/>
      <c r="Q796" s="247"/>
    </row>
    <row r="797" spans="13:17">
      <c r="M797" s="247"/>
      <c r="N797" s="247"/>
      <c r="O797" s="247"/>
      <c r="P797" s="247"/>
      <c r="Q797" s="247"/>
    </row>
    <row r="798" spans="13:17">
      <c r="M798" s="247"/>
      <c r="N798" s="247"/>
      <c r="O798" s="247"/>
      <c r="P798" s="247"/>
      <c r="Q798" s="247"/>
    </row>
    <row r="799" spans="13:17">
      <c r="M799" s="247"/>
      <c r="N799" s="247"/>
      <c r="O799" s="247"/>
      <c r="P799" s="247"/>
      <c r="Q799" s="247"/>
    </row>
    <row r="800" spans="13:17">
      <c r="M800" s="247"/>
      <c r="N800" s="247"/>
      <c r="O800" s="247"/>
      <c r="P800" s="247"/>
      <c r="Q800" s="247"/>
    </row>
    <row r="801" spans="13:17">
      <c r="M801" s="247"/>
      <c r="N801" s="247"/>
      <c r="O801" s="247"/>
      <c r="P801" s="247"/>
      <c r="Q801" s="247"/>
    </row>
    <row r="802" spans="13:17">
      <c r="M802" s="247"/>
      <c r="N802" s="247"/>
      <c r="O802" s="247"/>
      <c r="P802" s="247"/>
      <c r="Q802" s="247"/>
    </row>
    <row r="803" spans="13:17">
      <c r="M803" s="247"/>
      <c r="N803" s="247"/>
      <c r="O803" s="247"/>
      <c r="P803" s="247"/>
      <c r="Q803" s="247"/>
    </row>
    <row r="804" spans="13:17">
      <c r="M804" s="247"/>
      <c r="N804" s="247"/>
      <c r="O804" s="247"/>
      <c r="P804" s="247"/>
      <c r="Q804" s="247"/>
    </row>
    <row r="805" spans="13:17">
      <c r="M805" s="247"/>
      <c r="N805" s="247"/>
      <c r="O805" s="247"/>
      <c r="P805" s="247"/>
      <c r="Q805" s="247"/>
    </row>
    <row r="806" spans="13:17">
      <c r="M806" s="247"/>
      <c r="N806" s="247"/>
      <c r="O806" s="247"/>
      <c r="P806" s="247"/>
      <c r="Q806" s="247"/>
    </row>
    <row r="807" spans="13:17">
      <c r="M807" s="247"/>
      <c r="N807" s="247"/>
      <c r="O807" s="247"/>
      <c r="P807" s="247"/>
      <c r="Q807" s="247"/>
    </row>
    <row r="808" spans="13:17">
      <c r="M808" s="247"/>
      <c r="N808" s="247"/>
      <c r="O808" s="247"/>
      <c r="P808" s="247"/>
      <c r="Q808" s="247"/>
    </row>
    <row r="809" spans="13:17">
      <c r="M809" s="247"/>
      <c r="N809" s="247"/>
      <c r="O809" s="247"/>
      <c r="P809" s="247"/>
      <c r="Q809" s="247"/>
    </row>
    <row r="810" spans="13:17">
      <c r="M810" s="247"/>
      <c r="N810" s="247"/>
      <c r="O810" s="247"/>
      <c r="P810" s="247"/>
      <c r="Q810" s="247"/>
    </row>
    <row r="811" spans="13:17">
      <c r="M811" s="247"/>
      <c r="N811" s="247"/>
      <c r="O811" s="247"/>
      <c r="P811" s="247"/>
      <c r="Q811" s="247"/>
    </row>
    <row r="812" spans="13:17">
      <c r="M812" s="247"/>
      <c r="N812" s="247"/>
      <c r="O812" s="247"/>
      <c r="P812" s="247"/>
      <c r="Q812" s="247"/>
    </row>
    <row r="813" spans="13:17">
      <c r="M813" s="247"/>
      <c r="N813" s="247"/>
      <c r="O813" s="247"/>
      <c r="P813" s="247"/>
      <c r="Q813" s="247"/>
    </row>
    <row r="814" spans="13:17">
      <c r="M814" s="247"/>
      <c r="N814" s="247"/>
      <c r="O814" s="247"/>
      <c r="P814" s="247"/>
      <c r="Q814" s="247"/>
    </row>
    <row r="815" spans="13:17">
      <c r="M815" s="247"/>
      <c r="N815" s="247"/>
      <c r="O815" s="247"/>
      <c r="P815" s="247"/>
      <c r="Q815" s="247"/>
    </row>
    <row r="816" spans="13:17">
      <c r="M816" s="247"/>
      <c r="N816" s="247"/>
      <c r="O816" s="247"/>
      <c r="P816" s="247"/>
      <c r="Q816" s="247"/>
    </row>
    <row r="817" spans="13:17">
      <c r="M817" s="247"/>
      <c r="N817" s="247"/>
      <c r="O817" s="247"/>
      <c r="P817" s="247"/>
      <c r="Q817" s="247"/>
    </row>
    <row r="818" spans="13:17">
      <c r="M818" s="247"/>
      <c r="N818" s="247"/>
      <c r="O818" s="247"/>
      <c r="P818" s="247"/>
      <c r="Q818" s="247"/>
    </row>
    <row r="819" spans="13:17">
      <c r="M819" s="247"/>
      <c r="N819" s="247"/>
      <c r="O819" s="247"/>
      <c r="P819" s="247"/>
      <c r="Q819" s="247"/>
    </row>
    <row r="820" spans="13:17">
      <c r="M820" s="247"/>
      <c r="N820" s="247"/>
      <c r="O820" s="247"/>
      <c r="P820" s="247"/>
      <c r="Q820" s="247"/>
    </row>
    <row r="821" spans="13:17">
      <c r="M821" s="247"/>
      <c r="N821" s="247"/>
      <c r="O821" s="247"/>
      <c r="P821" s="247"/>
      <c r="Q821" s="247"/>
    </row>
    <row r="822" spans="13:17">
      <c r="M822" s="247"/>
      <c r="N822" s="247"/>
      <c r="O822" s="247"/>
      <c r="P822" s="247"/>
      <c r="Q822" s="247"/>
    </row>
    <row r="823" spans="13:17">
      <c r="M823" s="247"/>
      <c r="N823" s="247"/>
      <c r="O823" s="247"/>
      <c r="P823" s="247"/>
      <c r="Q823" s="247"/>
    </row>
    <row r="824" spans="13:17">
      <c r="M824" s="247"/>
      <c r="N824" s="247"/>
      <c r="O824" s="247"/>
      <c r="P824" s="247"/>
      <c r="Q824" s="247"/>
    </row>
    <row r="825" spans="13:17">
      <c r="M825" s="247"/>
      <c r="N825" s="247"/>
      <c r="O825" s="247"/>
      <c r="P825" s="247"/>
      <c r="Q825" s="247"/>
    </row>
    <row r="826" spans="13:17">
      <c r="M826" s="247"/>
      <c r="N826" s="247"/>
      <c r="O826" s="247"/>
      <c r="P826" s="247"/>
      <c r="Q826" s="247"/>
    </row>
    <row r="827" spans="13:17">
      <c r="M827" s="247"/>
      <c r="N827" s="247"/>
      <c r="O827" s="247"/>
      <c r="P827" s="247"/>
      <c r="Q827" s="247"/>
    </row>
    <row r="828" spans="13:17">
      <c r="M828" s="247"/>
      <c r="N828" s="247"/>
      <c r="O828" s="247"/>
      <c r="P828" s="247"/>
      <c r="Q828" s="247"/>
    </row>
    <row r="829" spans="13:17">
      <c r="M829" s="247"/>
      <c r="N829" s="247"/>
      <c r="O829" s="247"/>
      <c r="P829" s="247"/>
      <c r="Q829" s="247"/>
    </row>
    <row r="830" spans="13:17">
      <c r="M830" s="247"/>
      <c r="N830" s="247"/>
      <c r="O830" s="247"/>
      <c r="P830" s="247"/>
      <c r="Q830" s="247"/>
    </row>
    <row r="831" spans="13:17">
      <c r="M831" s="247"/>
      <c r="N831" s="247"/>
      <c r="O831" s="247"/>
      <c r="P831" s="247"/>
      <c r="Q831" s="247"/>
    </row>
    <row r="832" spans="13:17">
      <c r="M832" s="247"/>
      <c r="N832" s="247"/>
      <c r="O832" s="247"/>
      <c r="P832" s="247"/>
      <c r="Q832" s="247"/>
    </row>
    <row r="833" spans="13:17">
      <c r="M833" s="247"/>
      <c r="N833" s="247"/>
      <c r="O833" s="247"/>
      <c r="P833" s="247"/>
      <c r="Q833" s="247"/>
    </row>
    <row r="834" spans="13:17">
      <c r="M834" s="247"/>
      <c r="N834" s="247"/>
      <c r="O834" s="247"/>
      <c r="P834" s="247"/>
      <c r="Q834" s="247"/>
    </row>
    <row r="835" spans="13:17">
      <c r="M835" s="247"/>
      <c r="N835" s="247"/>
      <c r="O835" s="247"/>
      <c r="P835" s="247"/>
      <c r="Q835" s="247"/>
    </row>
    <row r="836" spans="13:17">
      <c r="M836" s="247"/>
      <c r="N836" s="247"/>
      <c r="O836" s="247"/>
      <c r="P836" s="247"/>
      <c r="Q836" s="247"/>
    </row>
    <row r="837" spans="13:17">
      <c r="M837" s="247"/>
      <c r="N837" s="247"/>
      <c r="O837" s="247"/>
      <c r="P837" s="247"/>
      <c r="Q837" s="247"/>
    </row>
    <row r="838" spans="13:17">
      <c r="M838" s="247"/>
      <c r="N838" s="247"/>
      <c r="O838" s="247"/>
      <c r="P838" s="247"/>
      <c r="Q838" s="247"/>
    </row>
    <row r="839" spans="13:17">
      <c r="M839" s="247"/>
      <c r="N839" s="247"/>
      <c r="O839" s="247"/>
      <c r="P839" s="247"/>
      <c r="Q839" s="247"/>
    </row>
    <row r="840" spans="13:17">
      <c r="M840" s="247"/>
      <c r="N840" s="247"/>
      <c r="O840" s="247"/>
      <c r="P840" s="247"/>
      <c r="Q840" s="247"/>
    </row>
    <row r="841" spans="13:17">
      <c r="M841" s="247"/>
      <c r="N841" s="247"/>
      <c r="O841" s="247"/>
      <c r="P841" s="247"/>
      <c r="Q841" s="247"/>
    </row>
    <row r="842" spans="13:17">
      <c r="M842" s="247"/>
      <c r="N842" s="247"/>
      <c r="O842" s="247"/>
      <c r="P842" s="247"/>
      <c r="Q842" s="247"/>
    </row>
    <row r="843" spans="13:17">
      <c r="M843" s="247"/>
      <c r="N843" s="247"/>
      <c r="O843" s="247"/>
      <c r="P843" s="247"/>
      <c r="Q843" s="247"/>
    </row>
    <row r="844" spans="13:17">
      <c r="M844" s="247"/>
      <c r="N844" s="247"/>
      <c r="O844" s="247"/>
      <c r="P844" s="247"/>
      <c r="Q844" s="247"/>
    </row>
    <row r="845" spans="13:17">
      <c r="M845" s="247"/>
      <c r="N845" s="247"/>
      <c r="O845" s="247"/>
      <c r="P845" s="247"/>
      <c r="Q845" s="247"/>
    </row>
    <row r="846" spans="13:17">
      <c r="M846" s="247"/>
      <c r="N846" s="247"/>
      <c r="O846" s="247"/>
      <c r="P846" s="247"/>
      <c r="Q846" s="247"/>
    </row>
    <row r="847" spans="13:17">
      <c r="M847" s="247"/>
      <c r="N847" s="247"/>
      <c r="O847" s="247"/>
      <c r="P847" s="247"/>
      <c r="Q847" s="247"/>
    </row>
    <row r="848" spans="13:17">
      <c r="M848" s="247"/>
      <c r="N848" s="247"/>
      <c r="O848" s="247"/>
      <c r="P848" s="247"/>
      <c r="Q848" s="247"/>
    </row>
    <row r="849" spans="13:17">
      <c r="M849" s="247"/>
      <c r="N849" s="247"/>
      <c r="O849" s="247"/>
      <c r="P849" s="247"/>
      <c r="Q849" s="247"/>
    </row>
    <row r="850" spans="13:17">
      <c r="M850" s="247"/>
      <c r="N850" s="247"/>
      <c r="O850" s="247"/>
      <c r="P850" s="247"/>
      <c r="Q850" s="247"/>
    </row>
    <row r="851" spans="13:17">
      <c r="M851" s="247"/>
      <c r="N851" s="247"/>
      <c r="O851" s="247"/>
      <c r="P851" s="247"/>
      <c r="Q851" s="247"/>
    </row>
    <row r="852" spans="13:17">
      <c r="M852" s="247"/>
      <c r="N852" s="247"/>
      <c r="O852" s="247"/>
      <c r="P852" s="247"/>
      <c r="Q852" s="247"/>
    </row>
    <row r="853" spans="13:17">
      <c r="M853" s="247"/>
      <c r="N853" s="247"/>
      <c r="O853" s="247"/>
      <c r="P853" s="247"/>
      <c r="Q853" s="247"/>
    </row>
    <row r="854" spans="13:17">
      <c r="M854" s="247"/>
      <c r="N854" s="247"/>
      <c r="O854" s="247"/>
      <c r="P854" s="247"/>
      <c r="Q854" s="247"/>
    </row>
    <row r="855" spans="13:17">
      <c r="M855" s="247"/>
      <c r="N855" s="247"/>
      <c r="O855" s="247"/>
      <c r="P855" s="247"/>
      <c r="Q855" s="247"/>
    </row>
    <row r="856" spans="13:17">
      <c r="M856" s="247"/>
      <c r="N856" s="247"/>
      <c r="O856" s="247"/>
      <c r="P856" s="247"/>
      <c r="Q856" s="247"/>
    </row>
    <row r="857" spans="13:17">
      <c r="M857" s="247"/>
      <c r="N857" s="247"/>
      <c r="O857" s="247"/>
      <c r="P857" s="247"/>
      <c r="Q857" s="247"/>
    </row>
    <row r="858" spans="13:17">
      <c r="M858" s="247"/>
      <c r="N858" s="247"/>
      <c r="O858" s="247"/>
      <c r="P858" s="247"/>
      <c r="Q858" s="247"/>
    </row>
    <row r="859" spans="13:17">
      <c r="M859" s="247"/>
      <c r="N859" s="247"/>
      <c r="O859" s="247"/>
      <c r="P859" s="247"/>
      <c r="Q859" s="247"/>
    </row>
    <row r="860" spans="13:17">
      <c r="M860" s="247"/>
      <c r="N860" s="247"/>
      <c r="O860" s="247"/>
      <c r="P860" s="247"/>
      <c r="Q860" s="247"/>
    </row>
    <row r="861" spans="13:17">
      <c r="M861" s="247"/>
      <c r="N861" s="247"/>
      <c r="O861" s="247"/>
      <c r="P861" s="247"/>
      <c r="Q861" s="247"/>
    </row>
    <row r="862" spans="13:17">
      <c r="M862" s="247"/>
      <c r="N862" s="247"/>
      <c r="O862" s="247"/>
      <c r="P862" s="247"/>
      <c r="Q862" s="247"/>
    </row>
    <row r="863" spans="13:17">
      <c r="M863" s="247"/>
      <c r="N863" s="247"/>
      <c r="O863" s="247"/>
      <c r="P863" s="247"/>
      <c r="Q863" s="247"/>
    </row>
    <row r="864" spans="13:17">
      <c r="M864" s="247"/>
      <c r="N864" s="247"/>
      <c r="O864" s="247"/>
      <c r="P864" s="247"/>
      <c r="Q864" s="247"/>
    </row>
    <row r="865" spans="13:17">
      <c r="M865" s="247"/>
      <c r="N865" s="247"/>
      <c r="O865" s="247"/>
      <c r="P865" s="247"/>
      <c r="Q865" s="247"/>
    </row>
    <row r="866" spans="13:17">
      <c r="M866" s="247"/>
      <c r="N866" s="247"/>
      <c r="O866" s="247"/>
      <c r="P866" s="247"/>
      <c r="Q866" s="247"/>
    </row>
    <row r="867" spans="13:17">
      <c r="M867" s="247"/>
      <c r="N867" s="247"/>
      <c r="O867" s="247"/>
      <c r="P867" s="247"/>
      <c r="Q867" s="247"/>
    </row>
    <row r="868" spans="13:17">
      <c r="M868" s="247"/>
      <c r="N868" s="247"/>
      <c r="O868" s="247"/>
      <c r="P868" s="247"/>
      <c r="Q868" s="247"/>
    </row>
    <row r="869" spans="13:17">
      <c r="M869" s="247"/>
      <c r="N869" s="247"/>
      <c r="O869" s="247"/>
      <c r="P869" s="247"/>
      <c r="Q869" s="247"/>
    </row>
    <row r="870" spans="13:17">
      <c r="M870" s="247"/>
      <c r="N870" s="247"/>
      <c r="O870" s="247"/>
      <c r="P870" s="247"/>
      <c r="Q870" s="247"/>
    </row>
    <row r="871" spans="13:17">
      <c r="M871" s="247"/>
      <c r="N871" s="247"/>
      <c r="O871" s="247"/>
      <c r="P871" s="247"/>
      <c r="Q871" s="247"/>
    </row>
    <row r="872" spans="13:17">
      <c r="M872" s="247"/>
      <c r="N872" s="247"/>
      <c r="O872" s="247"/>
      <c r="P872" s="247"/>
      <c r="Q872" s="247"/>
    </row>
    <row r="873" spans="13:17">
      <c r="M873" s="247"/>
      <c r="N873" s="247"/>
      <c r="O873" s="247"/>
      <c r="P873" s="247"/>
      <c r="Q873" s="247"/>
    </row>
    <row r="874" spans="13:17">
      <c r="M874" s="247"/>
      <c r="N874" s="247"/>
      <c r="O874" s="247"/>
      <c r="P874" s="247"/>
      <c r="Q874" s="247"/>
    </row>
    <row r="875" spans="13:17">
      <c r="M875" s="247"/>
      <c r="N875" s="247"/>
      <c r="O875" s="247"/>
      <c r="P875" s="247"/>
      <c r="Q875" s="247"/>
    </row>
    <row r="876" spans="13:17">
      <c r="M876" s="247"/>
      <c r="N876" s="247"/>
      <c r="O876" s="247"/>
      <c r="P876" s="247"/>
      <c r="Q876" s="247"/>
    </row>
    <row r="877" spans="13:17">
      <c r="M877" s="247"/>
      <c r="N877" s="247"/>
      <c r="O877" s="247"/>
      <c r="P877" s="247"/>
      <c r="Q877" s="247"/>
    </row>
    <row r="878" spans="13:17">
      <c r="M878" s="247"/>
      <c r="N878" s="247"/>
      <c r="O878" s="247"/>
      <c r="P878" s="247"/>
      <c r="Q878" s="247"/>
    </row>
    <row r="879" spans="13:17">
      <c r="M879" s="247"/>
      <c r="N879" s="247"/>
      <c r="O879" s="247"/>
      <c r="P879" s="247"/>
      <c r="Q879" s="247"/>
    </row>
    <row r="880" spans="13:17">
      <c r="M880" s="247"/>
      <c r="N880" s="247"/>
      <c r="O880" s="247"/>
      <c r="P880" s="247"/>
      <c r="Q880" s="247"/>
    </row>
    <row r="881" spans="13:17">
      <c r="M881" s="247"/>
      <c r="N881" s="247"/>
      <c r="O881" s="247"/>
      <c r="P881" s="247"/>
      <c r="Q881" s="247"/>
    </row>
    <row r="882" spans="13:17">
      <c r="M882" s="247"/>
      <c r="N882" s="247"/>
      <c r="O882" s="247"/>
      <c r="P882" s="247"/>
      <c r="Q882" s="247"/>
    </row>
    <row r="883" spans="13:17">
      <c r="M883" s="247"/>
      <c r="N883" s="247"/>
      <c r="O883" s="247"/>
      <c r="P883" s="247"/>
      <c r="Q883" s="247"/>
    </row>
    <row r="884" spans="13:17">
      <c r="M884" s="247"/>
      <c r="N884" s="247"/>
      <c r="O884" s="247"/>
      <c r="P884" s="247"/>
      <c r="Q884" s="247"/>
    </row>
    <row r="885" spans="13:17">
      <c r="M885" s="247"/>
      <c r="N885" s="247"/>
      <c r="O885" s="247"/>
      <c r="P885" s="247"/>
      <c r="Q885" s="247"/>
    </row>
    <row r="886" spans="13:17">
      <c r="M886" s="247"/>
      <c r="N886" s="247"/>
      <c r="O886" s="247"/>
      <c r="P886" s="247"/>
      <c r="Q886" s="247"/>
    </row>
    <row r="887" spans="13:17">
      <c r="M887" s="247"/>
      <c r="N887" s="247"/>
      <c r="O887" s="247"/>
      <c r="P887" s="247"/>
      <c r="Q887" s="247"/>
    </row>
    <row r="888" spans="13:17">
      <c r="M888" s="247"/>
      <c r="N888" s="247"/>
      <c r="O888" s="247"/>
      <c r="P888" s="247"/>
      <c r="Q888" s="247"/>
    </row>
    <row r="889" spans="13:17">
      <c r="M889" s="247"/>
      <c r="N889" s="247"/>
      <c r="O889" s="247"/>
      <c r="P889" s="247"/>
      <c r="Q889" s="247"/>
    </row>
    <row r="890" spans="13:17">
      <c r="M890" s="247"/>
      <c r="N890" s="247"/>
      <c r="O890" s="247"/>
      <c r="P890" s="247"/>
      <c r="Q890" s="247"/>
    </row>
    <row r="891" spans="13:17">
      <c r="M891" s="247"/>
      <c r="N891" s="247"/>
      <c r="O891" s="247"/>
      <c r="P891" s="247"/>
      <c r="Q891" s="247"/>
    </row>
    <row r="892" spans="13:17">
      <c r="M892" s="247"/>
      <c r="N892" s="247"/>
      <c r="O892" s="247"/>
      <c r="P892" s="247"/>
      <c r="Q892" s="247"/>
    </row>
    <row r="893" spans="13:17">
      <c r="M893" s="247"/>
      <c r="N893" s="247"/>
      <c r="O893" s="247"/>
      <c r="P893" s="247"/>
      <c r="Q893" s="247"/>
    </row>
    <row r="894" spans="13:17">
      <c r="M894" s="247"/>
      <c r="N894" s="247"/>
      <c r="O894" s="247"/>
      <c r="P894" s="247"/>
      <c r="Q894" s="247"/>
    </row>
    <row r="895" spans="13:17">
      <c r="M895" s="247"/>
      <c r="N895" s="247"/>
      <c r="O895" s="247"/>
      <c r="P895" s="247"/>
      <c r="Q895" s="247"/>
    </row>
    <row r="896" spans="13:17">
      <c r="M896" s="247"/>
      <c r="N896" s="247"/>
      <c r="O896" s="247"/>
      <c r="P896" s="247"/>
      <c r="Q896" s="247"/>
    </row>
    <row r="897" spans="13:17">
      <c r="M897" s="247"/>
      <c r="N897" s="247"/>
      <c r="O897" s="247"/>
      <c r="P897" s="247"/>
      <c r="Q897" s="247"/>
    </row>
    <row r="898" spans="13:17">
      <c r="M898" s="247"/>
      <c r="N898" s="247"/>
      <c r="O898" s="247"/>
      <c r="P898" s="247"/>
      <c r="Q898" s="247"/>
    </row>
    <row r="899" spans="13:17">
      <c r="M899" s="247"/>
      <c r="N899" s="247"/>
      <c r="O899" s="247"/>
      <c r="P899" s="247"/>
      <c r="Q899" s="247"/>
    </row>
    <row r="900" spans="13:17">
      <c r="M900" s="247"/>
      <c r="N900" s="247"/>
      <c r="O900" s="247"/>
      <c r="P900" s="247"/>
      <c r="Q900" s="247"/>
    </row>
    <row r="901" spans="13:17">
      <c r="M901" s="247"/>
      <c r="N901" s="247"/>
      <c r="O901" s="247"/>
      <c r="P901" s="247"/>
      <c r="Q901" s="247"/>
    </row>
    <row r="902" spans="13:17">
      <c r="M902" s="247"/>
      <c r="N902" s="247"/>
      <c r="O902" s="247"/>
      <c r="P902" s="247"/>
      <c r="Q902" s="247"/>
    </row>
    <row r="903" spans="13:17">
      <c r="M903" s="247"/>
      <c r="N903" s="247"/>
      <c r="O903" s="247"/>
      <c r="P903" s="247"/>
      <c r="Q903" s="247"/>
    </row>
    <row r="904" spans="13:17">
      <c r="M904" s="247"/>
      <c r="N904" s="247"/>
      <c r="O904" s="247"/>
      <c r="P904" s="247"/>
      <c r="Q904" s="247"/>
    </row>
    <row r="905" spans="13:17">
      <c r="M905" s="247"/>
      <c r="N905" s="247"/>
      <c r="O905" s="247"/>
      <c r="P905" s="247"/>
      <c r="Q905" s="247"/>
    </row>
    <row r="906" spans="13:17">
      <c r="M906" s="247"/>
      <c r="N906" s="247"/>
      <c r="O906" s="247"/>
      <c r="P906" s="247"/>
      <c r="Q906" s="247"/>
    </row>
    <row r="907" spans="13:17">
      <c r="M907" s="247"/>
      <c r="N907" s="247"/>
      <c r="O907" s="247"/>
      <c r="P907" s="247"/>
      <c r="Q907" s="247"/>
    </row>
    <row r="908" spans="13:17">
      <c r="M908" s="247"/>
      <c r="N908" s="247"/>
      <c r="O908" s="247"/>
      <c r="P908" s="247"/>
      <c r="Q908" s="247"/>
    </row>
    <row r="909" spans="13:17">
      <c r="M909" s="247"/>
      <c r="N909" s="247"/>
      <c r="O909" s="247"/>
      <c r="P909" s="247"/>
      <c r="Q909" s="247"/>
    </row>
    <row r="910" spans="13:17">
      <c r="M910" s="247"/>
      <c r="N910" s="247"/>
      <c r="O910" s="247"/>
      <c r="P910" s="247"/>
      <c r="Q910" s="247"/>
    </row>
    <row r="911" spans="13:17">
      <c r="M911" s="247"/>
      <c r="N911" s="247"/>
      <c r="O911" s="247"/>
      <c r="P911" s="247"/>
      <c r="Q911" s="247"/>
    </row>
    <row r="912" spans="13:17">
      <c r="M912" s="247"/>
      <c r="N912" s="247"/>
      <c r="O912" s="247"/>
      <c r="P912" s="247"/>
      <c r="Q912" s="247"/>
    </row>
    <row r="913" spans="13:17">
      <c r="M913" s="247"/>
      <c r="N913" s="247"/>
      <c r="O913" s="247"/>
      <c r="P913" s="247"/>
      <c r="Q913" s="247"/>
    </row>
    <row r="914" spans="13:17">
      <c r="M914" s="247"/>
      <c r="N914" s="247"/>
      <c r="O914" s="247"/>
      <c r="P914" s="247"/>
      <c r="Q914" s="247"/>
    </row>
    <row r="915" spans="13:17">
      <c r="M915" s="247"/>
      <c r="N915" s="247"/>
      <c r="O915" s="247"/>
      <c r="P915" s="247"/>
      <c r="Q915" s="247"/>
    </row>
    <row r="916" spans="13:17">
      <c r="M916" s="247"/>
      <c r="N916" s="247"/>
      <c r="O916" s="247"/>
      <c r="P916" s="247"/>
      <c r="Q916" s="247"/>
    </row>
    <row r="917" spans="13:17">
      <c r="M917" s="247"/>
      <c r="N917" s="247"/>
      <c r="O917" s="247"/>
      <c r="P917" s="247"/>
      <c r="Q917" s="247"/>
    </row>
    <row r="918" spans="13:17">
      <c r="M918" s="247"/>
      <c r="N918" s="247"/>
      <c r="O918" s="247"/>
      <c r="P918" s="247"/>
      <c r="Q918" s="247"/>
    </row>
    <row r="919" spans="13:17">
      <c r="M919" s="247"/>
      <c r="N919" s="247"/>
      <c r="O919" s="247"/>
      <c r="P919" s="247"/>
      <c r="Q919" s="247"/>
    </row>
    <row r="920" spans="13:17">
      <c r="M920" s="247"/>
      <c r="N920" s="247"/>
      <c r="O920" s="247"/>
      <c r="P920" s="247"/>
      <c r="Q920" s="247"/>
    </row>
    <row r="921" spans="13:17">
      <c r="M921" s="247"/>
      <c r="N921" s="247"/>
      <c r="O921" s="247"/>
      <c r="P921" s="247"/>
      <c r="Q921" s="247"/>
    </row>
    <row r="922" spans="13:17">
      <c r="M922" s="247"/>
      <c r="N922" s="247"/>
      <c r="O922" s="247"/>
      <c r="P922" s="247"/>
      <c r="Q922" s="247"/>
    </row>
    <row r="923" spans="13:17">
      <c r="M923" s="247"/>
      <c r="N923" s="247"/>
      <c r="O923" s="247"/>
      <c r="P923" s="247"/>
      <c r="Q923" s="247"/>
    </row>
    <row r="924" spans="13:17">
      <c r="M924" s="247"/>
      <c r="N924" s="247"/>
      <c r="O924" s="247"/>
      <c r="P924" s="247"/>
      <c r="Q924" s="247"/>
    </row>
    <row r="925" spans="13:17">
      <c r="M925" s="247"/>
      <c r="N925" s="247"/>
      <c r="O925" s="247"/>
      <c r="P925" s="247"/>
      <c r="Q925" s="247"/>
    </row>
    <row r="926" spans="13:17">
      <c r="M926" s="247"/>
      <c r="N926" s="247"/>
      <c r="O926" s="247"/>
      <c r="P926" s="247"/>
      <c r="Q926" s="247"/>
    </row>
    <row r="927" spans="13:17">
      <c r="M927" s="247"/>
      <c r="N927" s="247"/>
      <c r="O927" s="247"/>
      <c r="P927" s="247"/>
      <c r="Q927" s="247"/>
    </row>
    <row r="928" spans="13:17">
      <c r="M928" s="247"/>
      <c r="N928" s="247"/>
      <c r="O928" s="247"/>
      <c r="P928" s="247"/>
      <c r="Q928" s="247"/>
    </row>
    <row r="929" spans="13:17">
      <c r="M929" s="247"/>
      <c r="N929" s="247"/>
      <c r="O929" s="247"/>
      <c r="P929" s="247"/>
      <c r="Q929" s="247"/>
    </row>
    <row r="930" spans="13:17">
      <c r="M930" s="247"/>
      <c r="N930" s="247"/>
      <c r="O930" s="247"/>
      <c r="P930" s="247"/>
      <c r="Q930" s="247"/>
    </row>
    <row r="931" spans="13:17">
      <c r="M931" s="247"/>
      <c r="N931" s="247"/>
      <c r="O931" s="247"/>
      <c r="P931" s="247"/>
      <c r="Q931" s="247"/>
    </row>
    <row r="932" spans="13:17">
      <c r="M932" s="247"/>
      <c r="N932" s="247"/>
      <c r="O932" s="247"/>
      <c r="P932" s="247"/>
      <c r="Q932" s="247"/>
    </row>
    <row r="933" spans="13:17">
      <c r="M933" s="247"/>
      <c r="N933" s="247"/>
      <c r="O933" s="247"/>
      <c r="P933" s="247"/>
      <c r="Q933" s="247"/>
    </row>
    <row r="934" spans="13:17">
      <c r="M934" s="247"/>
      <c r="N934" s="247"/>
      <c r="O934" s="247"/>
      <c r="P934" s="247"/>
      <c r="Q934" s="247"/>
    </row>
    <row r="935" spans="13:17">
      <c r="M935" s="247"/>
      <c r="N935" s="247"/>
      <c r="O935" s="247"/>
      <c r="P935" s="247"/>
      <c r="Q935" s="247"/>
    </row>
    <row r="936" spans="13:17">
      <c r="M936" s="247"/>
      <c r="N936" s="247"/>
      <c r="O936" s="247"/>
      <c r="P936" s="247"/>
      <c r="Q936" s="247"/>
    </row>
    <row r="937" spans="13:17">
      <c r="M937" s="247"/>
      <c r="N937" s="247"/>
      <c r="O937" s="247"/>
      <c r="P937" s="247"/>
      <c r="Q937" s="247"/>
    </row>
    <row r="938" spans="13:17">
      <c r="M938" s="247"/>
      <c r="N938" s="247"/>
      <c r="O938" s="247"/>
      <c r="P938" s="247"/>
      <c r="Q938" s="247"/>
    </row>
    <row r="939" spans="13:17">
      <c r="M939" s="247"/>
      <c r="N939" s="247"/>
      <c r="O939" s="247"/>
      <c r="P939" s="247"/>
      <c r="Q939" s="247"/>
    </row>
    <row r="940" spans="13:17">
      <c r="M940" s="247"/>
      <c r="N940" s="247"/>
      <c r="O940" s="247"/>
      <c r="P940" s="247"/>
      <c r="Q940" s="247"/>
    </row>
    <row r="941" spans="13:17">
      <c r="M941" s="247"/>
      <c r="N941" s="247"/>
      <c r="O941" s="247"/>
      <c r="P941" s="247"/>
      <c r="Q941" s="247"/>
    </row>
    <row r="942" spans="13:17">
      <c r="M942" s="247"/>
      <c r="N942" s="247"/>
      <c r="O942" s="247"/>
      <c r="P942" s="247"/>
      <c r="Q942" s="247"/>
    </row>
    <row r="943" spans="13:17">
      <c r="M943" s="247"/>
      <c r="N943" s="247"/>
      <c r="O943" s="247"/>
      <c r="P943" s="247"/>
      <c r="Q943" s="247"/>
    </row>
    <row r="944" spans="13:17">
      <c r="M944" s="247"/>
      <c r="N944" s="247"/>
      <c r="O944" s="247"/>
      <c r="P944" s="247"/>
      <c r="Q944" s="247"/>
    </row>
    <row r="945" spans="13:17">
      <c r="M945" s="247"/>
      <c r="N945" s="247"/>
      <c r="O945" s="247"/>
      <c r="P945" s="247"/>
      <c r="Q945" s="247"/>
    </row>
    <row r="946" spans="13:17">
      <c r="M946" s="247"/>
      <c r="N946" s="247"/>
      <c r="O946" s="247"/>
      <c r="P946" s="247"/>
      <c r="Q946" s="247"/>
    </row>
    <row r="947" spans="13:17">
      <c r="M947" s="247"/>
      <c r="N947" s="247"/>
      <c r="O947" s="247"/>
      <c r="P947" s="247"/>
      <c r="Q947" s="247"/>
    </row>
    <row r="948" spans="13:17">
      <c r="M948" s="247"/>
      <c r="N948" s="247"/>
      <c r="O948" s="247"/>
      <c r="P948" s="247"/>
      <c r="Q948" s="247"/>
    </row>
    <row r="949" spans="13:17">
      <c r="M949" s="247"/>
      <c r="N949" s="247"/>
      <c r="O949" s="247"/>
      <c r="P949" s="247"/>
      <c r="Q949" s="247"/>
    </row>
    <row r="950" spans="13:17">
      <c r="M950" s="247"/>
      <c r="N950" s="247"/>
      <c r="O950" s="247"/>
      <c r="P950" s="247"/>
      <c r="Q950" s="247"/>
    </row>
    <row r="951" spans="13:17">
      <c r="M951" s="247"/>
      <c r="N951" s="247"/>
      <c r="O951" s="247"/>
      <c r="P951" s="247"/>
      <c r="Q951" s="247"/>
    </row>
    <row r="952" spans="13:17">
      <c r="M952" s="247"/>
      <c r="N952" s="247"/>
      <c r="O952" s="247"/>
      <c r="P952" s="247"/>
      <c r="Q952" s="247"/>
    </row>
    <row r="953" spans="13:17">
      <c r="M953" s="247"/>
      <c r="N953" s="247"/>
      <c r="O953" s="247"/>
      <c r="P953" s="247"/>
      <c r="Q953" s="247"/>
    </row>
    <row r="954" spans="13:17">
      <c r="M954" s="247"/>
      <c r="N954" s="247"/>
      <c r="O954" s="247"/>
      <c r="P954" s="247"/>
      <c r="Q954" s="247"/>
    </row>
    <row r="955" spans="13:17">
      <c r="M955" s="247"/>
      <c r="N955" s="247"/>
      <c r="O955" s="247"/>
      <c r="P955" s="247"/>
      <c r="Q955" s="247"/>
    </row>
    <row r="956" spans="13:17">
      <c r="M956" s="247"/>
      <c r="N956" s="247"/>
      <c r="O956" s="247"/>
      <c r="P956" s="247"/>
      <c r="Q956" s="247"/>
    </row>
    <row r="957" spans="13:17">
      <c r="M957" s="247"/>
      <c r="N957" s="247"/>
      <c r="O957" s="247"/>
      <c r="P957" s="247"/>
      <c r="Q957" s="247"/>
    </row>
    <row r="958" spans="13:17">
      <c r="M958" s="247"/>
      <c r="N958" s="247"/>
      <c r="O958" s="247"/>
      <c r="P958" s="247"/>
      <c r="Q958" s="247"/>
    </row>
    <row r="959" spans="13:17">
      <c r="M959" s="247"/>
      <c r="N959" s="247"/>
      <c r="O959" s="247"/>
      <c r="P959" s="247"/>
      <c r="Q959" s="247"/>
    </row>
    <row r="960" spans="13:17">
      <c r="M960" s="247"/>
      <c r="N960" s="247"/>
      <c r="O960" s="247"/>
      <c r="P960" s="247"/>
      <c r="Q960" s="247"/>
    </row>
    <row r="961" spans="13:17">
      <c r="M961" s="247"/>
      <c r="N961" s="247"/>
      <c r="O961" s="247"/>
      <c r="P961" s="247"/>
      <c r="Q961" s="247"/>
    </row>
    <row r="962" spans="13:17">
      <c r="M962" s="247"/>
      <c r="N962" s="247"/>
      <c r="O962" s="247"/>
      <c r="P962" s="247"/>
      <c r="Q962" s="247"/>
    </row>
    <row r="963" spans="13:17">
      <c r="M963" s="247"/>
      <c r="N963" s="247"/>
      <c r="O963" s="247"/>
      <c r="P963" s="247"/>
      <c r="Q963" s="247"/>
    </row>
    <row r="964" spans="13:17">
      <c r="M964" s="247"/>
      <c r="N964" s="247"/>
      <c r="O964" s="247"/>
      <c r="P964" s="247"/>
      <c r="Q964" s="247"/>
    </row>
    <row r="965" spans="13:17">
      <c r="M965" s="247"/>
      <c r="N965" s="247"/>
      <c r="O965" s="247"/>
      <c r="P965" s="247"/>
      <c r="Q965" s="247"/>
    </row>
    <row r="966" spans="13:17">
      <c r="M966" s="247"/>
      <c r="N966" s="247"/>
      <c r="O966" s="247"/>
      <c r="P966" s="247"/>
      <c r="Q966" s="247"/>
    </row>
    <row r="967" spans="13:17">
      <c r="M967" s="247"/>
      <c r="N967" s="247"/>
      <c r="O967" s="247"/>
      <c r="P967" s="247"/>
      <c r="Q967" s="247"/>
    </row>
    <row r="968" spans="13:17">
      <c r="M968" s="247"/>
      <c r="N968" s="247"/>
      <c r="O968" s="247"/>
      <c r="P968" s="247"/>
      <c r="Q968" s="247"/>
    </row>
    <row r="969" spans="13:17">
      <c r="M969" s="247"/>
      <c r="N969" s="247"/>
      <c r="O969" s="247"/>
      <c r="P969" s="247"/>
      <c r="Q969" s="247"/>
    </row>
    <row r="970" spans="13:17">
      <c r="M970" s="247"/>
      <c r="N970" s="247"/>
      <c r="O970" s="247"/>
      <c r="P970" s="247"/>
      <c r="Q970" s="247"/>
    </row>
    <row r="971" spans="13:17">
      <c r="M971" s="247"/>
      <c r="N971" s="247"/>
      <c r="O971" s="247"/>
      <c r="P971" s="247"/>
      <c r="Q971" s="247"/>
    </row>
    <row r="972" spans="13:17">
      <c r="M972" s="247"/>
      <c r="N972" s="247"/>
      <c r="O972" s="247"/>
      <c r="P972" s="247"/>
      <c r="Q972" s="247"/>
    </row>
    <row r="973" spans="13:17">
      <c r="M973" s="247"/>
      <c r="N973" s="247"/>
      <c r="O973" s="247"/>
      <c r="P973" s="247"/>
      <c r="Q973" s="247"/>
    </row>
    <row r="974" spans="13:17">
      <c r="M974" s="247"/>
      <c r="N974" s="247"/>
      <c r="O974" s="247"/>
      <c r="P974" s="247"/>
      <c r="Q974" s="247"/>
    </row>
    <row r="975" spans="13:17">
      <c r="M975" s="247"/>
      <c r="N975" s="247"/>
      <c r="O975" s="247"/>
      <c r="P975" s="247"/>
      <c r="Q975" s="247"/>
    </row>
    <row r="976" spans="13:17">
      <c r="M976" s="247"/>
      <c r="N976" s="247"/>
      <c r="O976" s="247"/>
      <c r="P976" s="247"/>
      <c r="Q976" s="247"/>
    </row>
    <row r="977" spans="13:17">
      <c r="M977" s="247"/>
      <c r="N977" s="247"/>
      <c r="O977" s="247"/>
      <c r="P977" s="247"/>
      <c r="Q977" s="247"/>
    </row>
    <row r="978" spans="13:17">
      <c r="M978" s="247"/>
      <c r="N978" s="247"/>
      <c r="O978" s="247"/>
      <c r="P978" s="247"/>
      <c r="Q978" s="247"/>
    </row>
    <row r="979" spans="13:17">
      <c r="M979" s="247"/>
      <c r="N979" s="247"/>
      <c r="O979" s="247"/>
      <c r="P979" s="247"/>
      <c r="Q979" s="247"/>
    </row>
    <row r="980" spans="13:17">
      <c r="M980" s="247"/>
      <c r="N980" s="247"/>
      <c r="O980" s="247"/>
      <c r="P980" s="247"/>
      <c r="Q980" s="247"/>
    </row>
    <row r="981" spans="13:17">
      <c r="M981" s="247"/>
      <c r="N981" s="247"/>
      <c r="O981" s="247"/>
      <c r="P981" s="247"/>
      <c r="Q981" s="247"/>
    </row>
    <row r="982" spans="13:17">
      <c r="M982" s="247"/>
      <c r="N982" s="247"/>
      <c r="O982" s="247"/>
      <c r="P982" s="247"/>
      <c r="Q982" s="247"/>
    </row>
    <row r="983" spans="13:17">
      <c r="M983" s="247"/>
      <c r="N983" s="247"/>
      <c r="O983" s="247"/>
      <c r="P983" s="247"/>
      <c r="Q983" s="247"/>
    </row>
    <row r="984" spans="13:17">
      <c r="M984" s="247"/>
      <c r="N984" s="247"/>
      <c r="O984" s="247"/>
      <c r="P984" s="247"/>
      <c r="Q984" s="247"/>
    </row>
    <row r="985" spans="13:17">
      <c r="M985" s="247"/>
      <c r="N985" s="247"/>
      <c r="O985" s="247"/>
      <c r="P985" s="247"/>
      <c r="Q985" s="247"/>
    </row>
    <row r="986" spans="13:17">
      <c r="M986" s="247"/>
      <c r="N986" s="247"/>
      <c r="O986" s="247"/>
      <c r="P986" s="247"/>
      <c r="Q986" s="247"/>
    </row>
    <row r="987" spans="13:17">
      <c r="M987" s="247"/>
      <c r="N987" s="247"/>
      <c r="O987" s="247"/>
      <c r="P987" s="247"/>
      <c r="Q987" s="247"/>
    </row>
    <row r="988" spans="13:17">
      <c r="M988" s="247"/>
      <c r="N988" s="247"/>
      <c r="O988" s="247"/>
      <c r="P988" s="247"/>
      <c r="Q988" s="247"/>
    </row>
    <row r="989" spans="13:17">
      <c r="M989" s="247"/>
      <c r="N989" s="247"/>
      <c r="O989" s="247"/>
      <c r="P989" s="247"/>
      <c r="Q989" s="247"/>
    </row>
    <row r="990" spans="13:17">
      <c r="M990" s="247"/>
      <c r="N990" s="247"/>
      <c r="O990" s="247"/>
      <c r="P990" s="247"/>
      <c r="Q990" s="247"/>
    </row>
    <row r="991" spans="13:17">
      <c r="M991" s="247"/>
      <c r="N991" s="247"/>
      <c r="O991" s="247"/>
      <c r="P991" s="247"/>
      <c r="Q991" s="247"/>
    </row>
    <row r="992" spans="13:17">
      <c r="M992" s="247"/>
      <c r="N992" s="247"/>
      <c r="O992" s="247"/>
      <c r="P992" s="247"/>
      <c r="Q992" s="247"/>
    </row>
    <row r="993" spans="13:17">
      <c r="M993" s="247"/>
      <c r="N993" s="247"/>
      <c r="O993" s="247"/>
      <c r="P993" s="247"/>
      <c r="Q993" s="247"/>
    </row>
    <row r="994" spans="13:17">
      <c r="M994" s="247"/>
      <c r="N994" s="247"/>
      <c r="O994" s="247"/>
      <c r="P994" s="247"/>
      <c r="Q994" s="247"/>
    </row>
    <row r="995" spans="13:17">
      <c r="M995" s="247"/>
      <c r="N995" s="247"/>
      <c r="O995" s="247"/>
      <c r="P995" s="247"/>
      <c r="Q995" s="247"/>
    </row>
    <row r="996" spans="13:17">
      <c r="M996" s="247"/>
      <c r="N996" s="247"/>
      <c r="O996" s="247"/>
      <c r="P996" s="247"/>
      <c r="Q996" s="247"/>
    </row>
    <row r="997" spans="13:17">
      <c r="M997" s="247"/>
      <c r="N997" s="247"/>
      <c r="O997" s="247"/>
      <c r="P997" s="247"/>
      <c r="Q997" s="247"/>
    </row>
    <row r="998" spans="13:17">
      <c r="M998" s="247"/>
      <c r="N998" s="247"/>
      <c r="O998" s="247"/>
      <c r="P998" s="247"/>
      <c r="Q998" s="247"/>
    </row>
    <row r="999" spans="13:17">
      <c r="M999" s="247"/>
      <c r="N999" s="247"/>
      <c r="O999" s="247"/>
      <c r="P999" s="247"/>
      <c r="Q999" s="247"/>
    </row>
    <row r="1000" spans="13:17">
      <c r="M1000" s="247"/>
      <c r="N1000" s="247"/>
      <c r="O1000" s="247"/>
      <c r="P1000" s="247"/>
      <c r="Q1000" s="247"/>
    </row>
    <row r="1001" spans="13:17">
      <c r="M1001" s="247"/>
      <c r="N1001" s="247"/>
      <c r="O1001" s="247"/>
      <c r="P1001" s="247"/>
      <c r="Q1001" s="247"/>
    </row>
    <row r="1002" spans="13:17">
      <c r="M1002" s="247"/>
      <c r="N1002" s="247"/>
      <c r="O1002" s="247"/>
      <c r="P1002" s="247"/>
      <c r="Q1002" s="247"/>
    </row>
    <row r="1003" spans="13:17">
      <c r="M1003" s="247"/>
      <c r="N1003" s="247"/>
      <c r="O1003" s="247"/>
      <c r="P1003" s="247"/>
      <c r="Q1003" s="247"/>
    </row>
    <row r="1004" spans="13:17">
      <c r="M1004" s="247"/>
      <c r="N1004" s="247"/>
      <c r="O1004" s="247"/>
      <c r="P1004" s="247"/>
      <c r="Q1004" s="247"/>
    </row>
    <row r="1005" spans="13:17">
      <c r="M1005" s="247"/>
      <c r="N1005" s="247"/>
      <c r="O1005" s="247"/>
      <c r="P1005" s="247"/>
      <c r="Q1005" s="247"/>
    </row>
    <row r="1006" spans="13:17">
      <c r="M1006" s="247"/>
      <c r="N1006" s="247"/>
      <c r="O1006" s="247"/>
      <c r="P1006" s="247"/>
      <c r="Q1006" s="247"/>
    </row>
    <row r="1007" spans="13:17">
      <c r="M1007" s="247"/>
      <c r="N1007" s="247"/>
      <c r="O1007" s="247"/>
      <c r="P1007" s="247"/>
      <c r="Q1007" s="247"/>
    </row>
    <row r="1008" spans="13:17">
      <c r="M1008" s="247"/>
      <c r="N1008" s="247"/>
      <c r="O1008" s="247"/>
      <c r="P1008" s="247"/>
      <c r="Q1008" s="247"/>
    </row>
    <row r="1009" spans="13:17">
      <c r="M1009" s="247"/>
      <c r="N1009" s="247"/>
      <c r="O1009" s="247"/>
      <c r="P1009" s="247"/>
      <c r="Q1009" s="247"/>
    </row>
    <row r="1010" spans="13:17">
      <c r="M1010" s="247"/>
      <c r="N1010" s="247"/>
      <c r="O1010" s="247"/>
      <c r="P1010" s="247"/>
      <c r="Q1010" s="247"/>
    </row>
    <row r="1011" spans="13:17">
      <c r="M1011" s="247"/>
      <c r="N1011" s="247"/>
      <c r="O1011" s="247"/>
      <c r="P1011" s="247"/>
      <c r="Q1011" s="247"/>
    </row>
    <row r="1012" spans="13:17">
      <c r="M1012" s="247"/>
      <c r="N1012" s="247"/>
      <c r="O1012" s="247"/>
      <c r="P1012" s="247"/>
      <c r="Q1012" s="247"/>
    </row>
    <row r="1013" spans="13:17">
      <c r="M1013" s="247"/>
      <c r="N1013" s="247"/>
      <c r="O1013" s="247"/>
      <c r="P1013" s="247"/>
      <c r="Q1013" s="247"/>
    </row>
    <row r="1014" spans="13:17">
      <c r="M1014" s="247"/>
      <c r="N1014" s="247"/>
      <c r="O1014" s="247"/>
      <c r="P1014" s="247"/>
      <c r="Q1014" s="247"/>
    </row>
    <row r="1015" spans="13:17">
      <c r="M1015" s="247"/>
      <c r="N1015" s="247"/>
      <c r="O1015" s="247"/>
      <c r="P1015" s="247"/>
      <c r="Q1015" s="247"/>
    </row>
    <row r="1016" spans="13:17">
      <c r="M1016" s="247"/>
      <c r="N1016" s="247"/>
      <c r="O1016" s="247"/>
      <c r="P1016" s="247"/>
      <c r="Q1016" s="247"/>
    </row>
    <row r="1017" spans="13:17">
      <c r="M1017" s="247"/>
      <c r="N1017" s="247"/>
      <c r="O1017" s="247"/>
      <c r="P1017" s="247"/>
      <c r="Q1017" s="247"/>
    </row>
    <row r="1018" spans="13:17">
      <c r="M1018" s="247"/>
      <c r="N1018" s="247"/>
      <c r="O1018" s="247"/>
      <c r="P1018" s="247"/>
      <c r="Q1018" s="247"/>
    </row>
    <row r="1019" spans="13:17">
      <c r="M1019" s="247"/>
      <c r="N1019" s="247"/>
      <c r="O1019" s="247"/>
      <c r="P1019" s="247"/>
      <c r="Q1019" s="247"/>
    </row>
    <row r="1020" spans="13:17">
      <c r="M1020" s="247"/>
      <c r="N1020" s="247"/>
      <c r="O1020" s="247"/>
      <c r="P1020" s="247"/>
      <c r="Q1020" s="247"/>
    </row>
    <row r="1021" spans="13:17">
      <c r="M1021" s="247"/>
      <c r="N1021" s="247"/>
      <c r="O1021" s="247"/>
      <c r="P1021" s="247"/>
      <c r="Q1021" s="247"/>
    </row>
    <row r="1022" spans="13:17">
      <c r="M1022" s="247"/>
      <c r="N1022" s="247"/>
      <c r="O1022" s="247"/>
      <c r="P1022" s="247"/>
      <c r="Q1022" s="247"/>
    </row>
    <row r="1023" spans="13:17">
      <c r="M1023" s="247"/>
      <c r="N1023" s="247"/>
      <c r="O1023" s="247"/>
      <c r="P1023" s="247"/>
      <c r="Q1023" s="247"/>
    </row>
    <row r="1024" spans="13:17">
      <c r="M1024" s="247"/>
      <c r="N1024" s="247"/>
      <c r="O1024" s="247"/>
      <c r="P1024" s="247"/>
      <c r="Q1024" s="247"/>
    </row>
    <row r="1025" spans="13:17">
      <c r="M1025" s="247"/>
      <c r="N1025" s="247"/>
      <c r="O1025" s="247"/>
      <c r="P1025" s="247"/>
      <c r="Q1025" s="247"/>
    </row>
    <row r="1026" spans="13:17">
      <c r="M1026" s="247"/>
      <c r="N1026" s="247"/>
      <c r="O1026" s="247"/>
      <c r="P1026" s="247"/>
      <c r="Q1026" s="247"/>
    </row>
    <row r="1027" spans="13:17">
      <c r="M1027" s="247"/>
      <c r="N1027" s="247"/>
      <c r="O1027" s="247"/>
      <c r="P1027" s="247"/>
      <c r="Q1027" s="247"/>
    </row>
    <row r="1028" spans="13:17">
      <c r="M1028" s="247"/>
      <c r="N1028" s="247"/>
      <c r="O1028" s="247"/>
      <c r="P1028" s="247"/>
      <c r="Q1028" s="247"/>
    </row>
    <row r="1029" spans="13:17">
      <c r="M1029" s="247"/>
      <c r="N1029" s="247"/>
      <c r="O1029" s="247"/>
      <c r="P1029" s="247"/>
      <c r="Q1029" s="247"/>
    </row>
    <row r="1030" spans="13:17">
      <c r="M1030" s="247"/>
      <c r="N1030" s="247"/>
      <c r="O1030" s="247"/>
      <c r="P1030" s="247"/>
      <c r="Q1030" s="247"/>
    </row>
    <row r="1031" spans="13:17">
      <c r="M1031" s="247"/>
      <c r="N1031" s="247"/>
      <c r="O1031" s="247"/>
      <c r="P1031" s="247"/>
      <c r="Q1031" s="247"/>
    </row>
    <row r="1032" spans="13:17">
      <c r="M1032" s="247"/>
      <c r="N1032" s="247"/>
      <c r="O1032" s="247"/>
      <c r="P1032" s="247"/>
      <c r="Q1032" s="247"/>
    </row>
    <row r="1033" spans="13:17">
      <c r="M1033" s="247"/>
      <c r="N1033" s="247"/>
      <c r="O1033" s="247"/>
      <c r="P1033" s="247"/>
      <c r="Q1033" s="247"/>
    </row>
    <row r="1034" spans="13:17">
      <c r="M1034" s="247"/>
      <c r="N1034" s="247"/>
      <c r="O1034" s="247"/>
      <c r="P1034" s="247"/>
      <c r="Q1034" s="247"/>
    </row>
    <row r="1035" spans="13:17">
      <c r="M1035" s="247"/>
      <c r="N1035" s="247"/>
      <c r="O1035" s="247"/>
      <c r="P1035" s="247"/>
      <c r="Q1035" s="247"/>
    </row>
    <row r="1036" spans="13:17">
      <c r="M1036" s="247"/>
      <c r="N1036" s="247"/>
      <c r="O1036" s="247"/>
      <c r="P1036" s="247"/>
      <c r="Q1036" s="247"/>
    </row>
    <row r="1037" spans="13:17">
      <c r="M1037" s="247"/>
      <c r="N1037" s="247"/>
      <c r="O1037" s="247"/>
      <c r="P1037" s="247"/>
      <c r="Q1037" s="247"/>
    </row>
    <row r="1038" spans="13:17">
      <c r="M1038" s="247"/>
      <c r="N1038" s="247"/>
      <c r="O1038" s="247"/>
      <c r="P1038" s="247"/>
      <c r="Q1038" s="247"/>
    </row>
    <row r="1039" spans="13:17">
      <c r="M1039" s="247"/>
      <c r="N1039" s="247"/>
      <c r="O1039" s="247"/>
      <c r="P1039" s="247"/>
      <c r="Q1039" s="247"/>
    </row>
    <row r="1040" spans="13:17">
      <c r="M1040" s="247"/>
      <c r="N1040" s="247"/>
      <c r="O1040" s="247"/>
      <c r="P1040" s="247"/>
      <c r="Q1040" s="247"/>
    </row>
    <row r="1041" spans="13:17">
      <c r="M1041" s="247"/>
      <c r="N1041" s="247"/>
      <c r="O1041" s="247"/>
      <c r="P1041" s="247"/>
      <c r="Q1041" s="247"/>
    </row>
    <row r="1042" spans="13:17">
      <c r="M1042" s="247"/>
      <c r="N1042" s="247"/>
      <c r="O1042" s="247"/>
      <c r="P1042" s="247"/>
      <c r="Q1042" s="247"/>
    </row>
    <row r="1043" spans="13:17">
      <c r="M1043" s="247"/>
      <c r="N1043" s="247"/>
      <c r="O1043" s="247"/>
      <c r="P1043" s="247"/>
      <c r="Q1043" s="247"/>
    </row>
    <row r="1044" spans="13:17">
      <c r="M1044" s="247"/>
      <c r="N1044" s="247"/>
      <c r="O1044" s="247"/>
      <c r="P1044" s="247"/>
      <c r="Q1044" s="247"/>
    </row>
    <row r="1045" spans="13:17">
      <c r="M1045" s="247"/>
      <c r="N1045" s="247"/>
      <c r="O1045" s="247"/>
      <c r="P1045" s="247"/>
      <c r="Q1045" s="247"/>
    </row>
    <row r="1046" spans="13:17">
      <c r="M1046" s="247"/>
      <c r="N1046" s="247"/>
      <c r="O1046" s="247"/>
      <c r="P1046" s="247"/>
      <c r="Q1046" s="247"/>
    </row>
    <row r="1047" spans="13:17">
      <c r="M1047" s="247"/>
      <c r="N1047" s="247"/>
      <c r="O1047" s="247"/>
      <c r="P1047" s="247"/>
      <c r="Q1047" s="247"/>
    </row>
    <row r="1048" spans="13:17">
      <c r="M1048" s="247"/>
      <c r="N1048" s="247"/>
      <c r="O1048" s="247"/>
      <c r="P1048" s="247"/>
      <c r="Q1048" s="247"/>
    </row>
    <row r="1049" spans="13:17">
      <c r="M1049" s="247"/>
      <c r="N1049" s="247"/>
      <c r="O1049" s="247"/>
      <c r="P1049" s="247"/>
      <c r="Q1049" s="247"/>
    </row>
    <row r="1050" spans="13:17">
      <c r="M1050" s="247"/>
      <c r="N1050" s="247"/>
      <c r="O1050" s="247"/>
      <c r="P1050" s="247"/>
      <c r="Q1050" s="247"/>
    </row>
    <row r="1051" spans="13:17">
      <c r="M1051" s="247"/>
      <c r="N1051" s="247"/>
      <c r="O1051" s="247"/>
      <c r="P1051" s="247"/>
      <c r="Q1051" s="247"/>
    </row>
    <row r="1052" spans="13:17">
      <c r="M1052" s="247"/>
      <c r="N1052" s="247"/>
      <c r="O1052" s="247"/>
      <c r="P1052" s="247"/>
      <c r="Q1052" s="247"/>
    </row>
    <row r="1053" spans="13:17">
      <c r="M1053" s="247"/>
      <c r="N1053" s="247"/>
      <c r="O1053" s="247"/>
      <c r="P1053" s="247"/>
      <c r="Q1053" s="247"/>
    </row>
    <row r="1054" spans="13:17">
      <c r="M1054" s="247"/>
      <c r="N1054" s="247"/>
      <c r="O1054" s="247"/>
      <c r="P1054" s="247"/>
      <c r="Q1054" s="247"/>
    </row>
    <row r="1055" spans="13:17">
      <c r="M1055" s="247"/>
      <c r="N1055" s="247"/>
      <c r="O1055" s="247"/>
      <c r="P1055" s="247"/>
      <c r="Q1055" s="247"/>
    </row>
    <row r="1056" spans="13:17">
      <c r="M1056" s="247"/>
      <c r="N1056" s="247"/>
      <c r="O1056" s="247"/>
      <c r="P1056" s="247"/>
      <c r="Q1056" s="247"/>
    </row>
    <row r="1057" spans="13:17">
      <c r="M1057" s="247"/>
      <c r="N1057" s="247"/>
      <c r="O1057" s="247"/>
      <c r="P1057" s="247"/>
      <c r="Q1057" s="247"/>
    </row>
    <row r="1058" spans="13:17">
      <c r="M1058" s="247"/>
      <c r="N1058" s="247"/>
      <c r="O1058" s="247"/>
      <c r="P1058" s="247"/>
      <c r="Q1058" s="247"/>
    </row>
    <row r="1059" spans="13:17">
      <c r="M1059" s="247"/>
      <c r="N1059" s="247"/>
      <c r="O1059" s="247"/>
      <c r="P1059" s="247"/>
      <c r="Q1059" s="247"/>
    </row>
    <row r="1060" spans="13:17">
      <c r="M1060" s="247"/>
      <c r="N1060" s="247"/>
      <c r="O1060" s="247"/>
      <c r="P1060" s="247"/>
      <c r="Q1060" s="247"/>
    </row>
    <row r="1061" spans="13:17">
      <c r="M1061" s="247"/>
      <c r="N1061" s="247"/>
      <c r="O1061" s="247"/>
      <c r="P1061" s="247"/>
      <c r="Q1061" s="247"/>
    </row>
    <row r="1062" spans="13:17">
      <c r="M1062" s="247"/>
      <c r="N1062" s="247"/>
      <c r="O1062" s="247"/>
      <c r="P1062" s="247"/>
      <c r="Q1062" s="247"/>
    </row>
    <row r="1063" spans="13:17">
      <c r="M1063" s="247"/>
      <c r="N1063" s="247"/>
      <c r="O1063" s="247"/>
      <c r="P1063" s="247"/>
      <c r="Q1063" s="247"/>
    </row>
    <row r="1064" spans="13:17">
      <c r="M1064" s="247"/>
      <c r="N1064" s="247"/>
      <c r="O1064" s="247"/>
      <c r="P1064" s="247"/>
      <c r="Q1064" s="247"/>
    </row>
    <row r="1065" spans="13:17">
      <c r="M1065" s="247"/>
      <c r="N1065" s="247"/>
      <c r="O1065" s="247"/>
      <c r="P1065" s="247"/>
      <c r="Q1065" s="247"/>
    </row>
    <row r="1066" spans="13:17">
      <c r="M1066" s="247"/>
      <c r="N1066" s="247"/>
      <c r="O1066" s="247"/>
      <c r="P1066" s="247"/>
      <c r="Q1066" s="247"/>
    </row>
    <row r="1067" spans="13:17">
      <c r="M1067" s="247"/>
      <c r="N1067" s="247"/>
      <c r="O1067" s="247"/>
      <c r="P1067" s="247"/>
      <c r="Q1067" s="247"/>
    </row>
    <row r="1068" spans="13:17">
      <c r="M1068" s="247"/>
      <c r="N1068" s="247"/>
      <c r="O1068" s="247"/>
      <c r="P1068" s="247"/>
      <c r="Q1068" s="247"/>
    </row>
    <row r="1069" spans="13:17">
      <c r="M1069" s="247"/>
      <c r="N1069" s="247"/>
      <c r="O1069" s="247"/>
      <c r="P1069" s="247"/>
      <c r="Q1069" s="247"/>
    </row>
    <row r="1070" spans="13:17">
      <c r="M1070" s="247"/>
      <c r="N1070" s="247"/>
      <c r="O1070" s="247"/>
      <c r="P1070" s="247"/>
      <c r="Q1070" s="247"/>
    </row>
    <row r="1071" spans="13:17">
      <c r="M1071" s="247"/>
      <c r="N1071" s="247"/>
      <c r="O1071" s="247"/>
      <c r="P1071" s="247"/>
      <c r="Q1071" s="247"/>
    </row>
    <row r="1072" spans="13:17">
      <c r="M1072" s="247"/>
      <c r="N1072" s="247"/>
      <c r="O1072" s="247"/>
      <c r="P1072" s="247"/>
      <c r="Q1072" s="247"/>
    </row>
    <row r="1073" spans="13:17">
      <c r="M1073" s="247"/>
      <c r="N1073" s="247"/>
      <c r="O1073" s="247"/>
      <c r="P1073" s="247"/>
      <c r="Q1073" s="247"/>
    </row>
    <row r="1074" spans="13:17">
      <c r="M1074" s="247"/>
      <c r="N1074" s="247"/>
      <c r="O1074" s="247"/>
      <c r="P1074" s="247"/>
      <c r="Q1074" s="247"/>
    </row>
    <row r="1075" spans="13:17">
      <c r="M1075" s="247"/>
      <c r="N1075" s="247"/>
      <c r="O1075" s="247"/>
      <c r="P1075" s="247"/>
      <c r="Q1075" s="247"/>
    </row>
    <row r="1076" spans="13:17">
      <c r="M1076" s="247"/>
      <c r="N1076" s="247"/>
      <c r="O1076" s="247"/>
      <c r="P1076" s="247"/>
      <c r="Q1076" s="247"/>
    </row>
    <row r="1077" spans="13:17">
      <c r="M1077" s="247"/>
      <c r="N1077" s="247"/>
      <c r="O1077" s="247"/>
      <c r="P1077" s="247"/>
      <c r="Q1077" s="247"/>
    </row>
    <row r="1078" spans="13:17">
      <c r="M1078" s="247"/>
      <c r="N1078" s="247"/>
      <c r="O1078" s="247"/>
      <c r="P1078" s="247"/>
      <c r="Q1078" s="247"/>
    </row>
    <row r="1079" spans="13:17">
      <c r="M1079" s="247"/>
      <c r="N1079" s="247"/>
      <c r="O1079" s="247"/>
      <c r="P1079" s="247"/>
      <c r="Q1079" s="247"/>
    </row>
    <row r="1080" spans="13:17">
      <c r="M1080" s="247"/>
      <c r="N1080" s="247"/>
      <c r="O1080" s="247"/>
      <c r="P1080" s="247"/>
      <c r="Q1080" s="247"/>
    </row>
    <row r="1081" spans="13:17">
      <c r="M1081" s="247"/>
      <c r="N1081" s="247"/>
      <c r="O1081" s="247"/>
      <c r="P1081" s="247"/>
      <c r="Q1081" s="247"/>
    </row>
    <row r="1082" spans="13:17">
      <c r="M1082" s="247"/>
      <c r="N1082" s="247"/>
      <c r="O1082" s="247"/>
      <c r="P1082" s="247"/>
      <c r="Q1082" s="247"/>
    </row>
    <row r="1083" spans="13:17">
      <c r="M1083" s="247"/>
      <c r="N1083" s="247"/>
      <c r="O1083" s="247"/>
      <c r="P1083" s="247"/>
      <c r="Q1083" s="247"/>
    </row>
    <row r="1084" spans="13:17">
      <c r="M1084" s="247"/>
      <c r="N1084" s="247"/>
      <c r="O1084" s="247"/>
      <c r="P1084" s="247"/>
      <c r="Q1084" s="247"/>
    </row>
    <row r="1085" spans="13:17">
      <c r="M1085" s="247"/>
      <c r="N1085" s="247"/>
      <c r="O1085" s="247"/>
      <c r="P1085" s="247"/>
      <c r="Q1085" s="247"/>
    </row>
    <row r="1086" spans="13:17">
      <c r="M1086" s="247"/>
      <c r="N1086" s="247"/>
      <c r="O1086" s="247"/>
      <c r="P1086" s="247"/>
      <c r="Q1086" s="247"/>
    </row>
    <row r="1087" spans="13:17">
      <c r="M1087" s="247"/>
      <c r="N1087" s="247"/>
      <c r="O1087" s="247"/>
      <c r="P1087" s="247"/>
      <c r="Q1087" s="247"/>
    </row>
    <row r="1088" spans="13:17">
      <c r="M1088" s="247"/>
      <c r="N1088" s="247"/>
      <c r="O1088" s="247"/>
      <c r="P1088" s="247"/>
      <c r="Q1088" s="247"/>
    </row>
    <row r="1089" spans="13:17">
      <c r="M1089" s="247"/>
      <c r="N1089" s="247"/>
      <c r="O1089" s="247"/>
      <c r="P1089" s="247"/>
      <c r="Q1089" s="247"/>
    </row>
    <row r="1090" spans="13:17">
      <c r="M1090" s="247"/>
      <c r="N1090" s="247"/>
      <c r="O1090" s="247"/>
      <c r="P1090" s="247"/>
      <c r="Q1090" s="247"/>
    </row>
    <row r="1091" spans="13:17">
      <c r="M1091" s="247"/>
      <c r="N1091" s="247"/>
      <c r="O1091" s="247"/>
      <c r="P1091" s="247"/>
      <c r="Q1091" s="247"/>
    </row>
    <row r="1092" spans="13:17">
      <c r="M1092" s="247"/>
      <c r="N1092" s="247"/>
      <c r="O1092" s="247"/>
      <c r="P1092" s="247"/>
      <c r="Q1092" s="247"/>
    </row>
    <row r="1093" spans="13:17">
      <c r="M1093" s="247"/>
      <c r="N1093" s="247"/>
      <c r="O1093" s="247"/>
      <c r="P1093" s="247"/>
      <c r="Q1093" s="247"/>
    </row>
    <row r="1094" spans="13:17">
      <c r="M1094" s="247"/>
      <c r="N1094" s="247"/>
      <c r="O1094" s="247"/>
      <c r="P1094" s="247"/>
      <c r="Q1094" s="247"/>
    </row>
    <row r="1095" spans="13:17">
      <c r="M1095" s="247"/>
      <c r="N1095" s="247"/>
      <c r="O1095" s="247"/>
      <c r="P1095" s="247"/>
      <c r="Q1095" s="247"/>
    </row>
    <row r="1096" spans="13:17">
      <c r="M1096" s="247"/>
      <c r="N1096" s="247"/>
      <c r="O1096" s="247"/>
      <c r="P1096" s="247"/>
      <c r="Q1096" s="247"/>
    </row>
    <row r="1097" spans="13:17">
      <c r="M1097" s="247"/>
      <c r="N1097" s="247"/>
      <c r="O1097" s="247"/>
      <c r="P1097" s="247"/>
      <c r="Q1097" s="247"/>
    </row>
    <row r="1098" spans="13:17">
      <c r="M1098" s="247"/>
      <c r="N1098" s="247"/>
      <c r="O1098" s="247"/>
      <c r="P1098" s="247"/>
      <c r="Q1098" s="247"/>
    </row>
    <row r="1099" spans="13:17">
      <c r="M1099" s="247"/>
      <c r="N1099" s="247"/>
      <c r="O1099" s="247"/>
      <c r="P1099" s="247"/>
      <c r="Q1099" s="247"/>
    </row>
    <row r="1100" spans="13:17">
      <c r="M1100" s="247"/>
      <c r="N1100" s="247"/>
      <c r="O1100" s="247"/>
      <c r="P1100" s="247"/>
      <c r="Q1100" s="247"/>
    </row>
    <row r="1101" spans="13:17">
      <c r="M1101" s="247"/>
      <c r="N1101" s="247"/>
      <c r="O1101" s="247"/>
      <c r="P1101" s="247"/>
      <c r="Q1101" s="247"/>
    </row>
    <row r="1102" spans="13:17">
      <c r="M1102" s="247"/>
      <c r="N1102" s="247"/>
      <c r="O1102" s="247"/>
      <c r="P1102" s="247"/>
      <c r="Q1102" s="247"/>
    </row>
    <row r="1103" spans="13:17">
      <c r="M1103" s="247"/>
      <c r="N1103" s="247"/>
      <c r="O1103" s="247"/>
      <c r="P1103" s="247"/>
      <c r="Q1103" s="247"/>
    </row>
    <row r="1104" spans="13:17">
      <c r="M1104" s="247"/>
      <c r="N1104" s="247"/>
      <c r="O1104" s="247"/>
      <c r="P1104" s="247"/>
      <c r="Q1104" s="247"/>
    </row>
    <row r="1105" spans="13:17">
      <c r="M1105" s="247"/>
      <c r="N1105" s="247"/>
      <c r="O1105" s="247"/>
      <c r="P1105" s="247"/>
      <c r="Q1105" s="247"/>
    </row>
    <row r="1106" spans="13:17">
      <c r="M1106" s="247"/>
      <c r="N1106" s="247"/>
      <c r="O1106" s="247"/>
      <c r="P1106" s="247"/>
      <c r="Q1106" s="247"/>
    </row>
    <row r="1107" spans="13:17">
      <c r="M1107" s="247"/>
      <c r="N1107" s="247"/>
      <c r="O1107" s="247"/>
      <c r="P1107" s="247"/>
      <c r="Q1107" s="247"/>
    </row>
    <row r="1108" spans="13:17">
      <c r="M1108" s="247"/>
      <c r="N1108" s="247"/>
      <c r="O1108" s="247"/>
      <c r="P1108" s="247"/>
      <c r="Q1108" s="247"/>
    </row>
    <row r="1109" spans="13:17">
      <c r="M1109" s="247"/>
      <c r="N1109" s="247"/>
      <c r="O1109" s="247"/>
      <c r="P1109" s="247"/>
      <c r="Q1109" s="247"/>
    </row>
    <row r="1110" spans="13:17">
      <c r="M1110" s="247"/>
      <c r="N1110" s="247"/>
      <c r="O1110" s="247"/>
      <c r="P1110" s="247"/>
      <c r="Q1110" s="247"/>
    </row>
    <row r="1111" spans="13:17">
      <c r="M1111" s="247"/>
      <c r="N1111" s="247"/>
      <c r="O1111" s="247"/>
      <c r="P1111" s="247"/>
      <c r="Q1111" s="247"/>
    </row>
    <row r="1112" spans="13:17">
      <c r="M1112" s="247"/>
      <c r="N1112" s="247"/>
      <c r="O1112" s="247"/>
      <c r="P1112" s="247"/>
      <c r="Q1112" s="247"/>
    </row>
    <row r="1113" spans="13:17">
      <c r="M1113" s="247"/>
      <c r="N1113" s="247"/>
      <c r="O1113" s="247"/>
      <c r="P1113" s="247"/>
      <c r="Q1113" s="247"/>
    </row>
    <row r="1114" spans="13:17">
      <c r="M1114" s="247"/>
      <c r="N1114" s="247"/>
      <c r="O1114" s="247"/>
      <c r="P1114" s="247"/>
      <c r="Q1114" s="247"/>
    </row>
    <row r="1115" spans="13:17">
      <c r="M1115" s="247"/>
      <c r="N1115" s="247"/>
      <c r="O1115" s="247"/>
      <c r="P1115" s="247"/>
      <c r="Q1115" s="247"/>
    </row>
    <row r="1116" spans="13:17">
      <c r="M1116" s="247"/>
      <c r="N1116" s="247"/>
      <c r="O1116" s="247"/>
      <c r="P1116" s="247"/>
      <c r="Q1116" s="247"/>
    </row>
    <row r="1117" spans="13:17">
      <c r="M1117" s="247"/>
      <c r="N1117" s="247"/>
      <c r="O1117" s="247"/>
      <c r="P1117" s="247"/>
      <c r="Q1117" s="247"/>
    </row>
    <row r="1118" spans="13:17">
      <c r="M1118" s="247"/>
      <c r="N1118" s="247"/>
      <c r="O1118" s="247"/>
      <c r="P1118" s="247"/>
      <c r="Q1118" s="247"/>
    </row>
    <row r="1119" spans="13:17">
      <c r="M1119" s="247"/>
      <c r="N1119" s="247"/>
      <c r="O1119" s="247"/>
      <c r="P1119" s="247"/>
      <c r="Q1119" s="247"/>
    </row>
    <row r="1120" spans="13:17">
      <c r="M1120" s="247"/>
      <c r="N1120" s="247"/>
      <c r="O1120" s="247"/>
      <c r="P1120" s="247"/>
      <c r="Q1120" s="247"/>
    </row>
    <row r="1121" spans="13:17">
      <c r="M1121" s="247"/>
      <c r="N1121" s="247"/>
      <c r="O1121" s="247"/>
      <c r="P1121" s="247"/>
      <c r="Q1121" s="247"/>
    </row>
    <row r="1122" spans="13:17">
      <c r="M1122" s="247"/>
      <c r="N1122" s="247"/>
      <c r="O1122" s="247"/>
      <c r="P1122" s="247"/>
      <c r="Q1122" s="247"/>
    </row>
    <row r="1123" spans="13:17">
      <c r="M1123" s="247"/>
      <c r="N1123" s="247"/>
      <c r="O1123" s="247"/>
      <c r="P1123" s="247"/>
      <c r="Q1123" s="247"/>
    </row>
    <row r="1124" spans="13:17">
      <c r="M1124" s="247"/>
      <c r="N1124" s="247"/>
      <c r="O1124" s="247"/>
      <c r="P1124" s="247"/>
      <c r="Q1124" s="247"/>
    </row>
    <row r="1125" spans="13:17">
      <c r="M1125" s="247"/>
      <c r="N1125" s="247"/>
      <c r="O1125" s="247"/>
      <c r="P1125" s="247"/>
      <c r="Q1125" s="247"/>
    </row>
    <row r="1126" spans="13:17">
      <c r="M1126" s="247"/>
      <c r="N1126" s="247"/>
      <c r="O1126" s="247"/>
      <c r="P1126" s="247"/>
      <c r="Q1126" s="247"/>
    </row>
    <row r="1127" spans="13:17">
      <c r="M1127" s="247"/>
      <c r="N1127" s="247"/>
      <c r="O1127" s="247"/>
      <c r="P1127" s="247"/>
      <c r="Q1127" s="247"/>
    </row>
    <row r="1128" spans="13:17">
      <c r="M1128" s="247"/>
      <c r="N1128" s="247"/>
      <c r="O1128" s="247"/>
      <c r="P1128" s="247"/>
      <c r="Q1128" s="247"/>
    </row>
    <row r="1129" spans="13:17">
      <c r="M1129" s="247"/>
      <c r="N1129" s="247"/>
      <c r="O1129" s="247"/>
      <c r="P1129" s="247"/>
      <c r="Q1129" s="247"/>
    </row>
    <row r="1130" spans="13:17">
      <c r="M1130" s="247"/>
      <c r="N1130" s="247"/>
      <c r="O1130" s="247"/>
      <c r="P1130" s="247"/>
      <c r="Q1130" s="247"/>
    </row>
    <row r="1131" spans="13:17">
      <c r="M1131" s="247"/>
      <c r="N1131" s="247"/>
      <c r="O1131" s="247"/>
      <c r="P1131" s="247"/>
      <c r="Q1131" s="247"/>
    </row>
    <row r="1132" spans="13:17">
      <c r="M1132" s="247"/>
      <c r="N1132" s="247"/>
      <c r="O1132" s="247"/>
      <c r="P1132" s="247"/>
      <c r="Q1132" s="247"/>
    </row>
    <row r="1133" spans="13:17">
      <c r="M1133" s="247"/>
      <c r="N1133" s="247"/>
      <c r="O1133" s="247"/>
      <c r="P1133" s="247"/>
      <c r="Q1133" s="247"/>
    </row>
    <row r="1134" spans="13:17">
      <c r="M1134" s="247"/>
      <c r="N1134" s="247"/>
      <c r="O1134" s="247"/>
      <c r="P1134" s="247"/>
      <c r="Q1134" s="247"/>
    </row>
    <row r="1135" spans="13:17">
      <c r="M1135" s="247"/>
      <c r="N1135" s="247"/>
      <c r="O1135" s="247"/>
      <c r="P1135" s="247"/>
      <c r="Q1135" s="247"/>
    </row>
    <row r="1136" spans="13:17">
      <c r="M1136" s="247"/>
      <c r="N1136" s="247"/>
      <c r="O1136" s="247"/>
      <c r="P1136" s="247"/>
      <c r="Q1136" s="247"/>
    </row>
    <row r="1137" spans="13:17">
      <c r="M1137" s="247"/>
      <c r="N1137" s="247"/>
      <c r="O1137" s="247"/>
      <c r="P1137" s="247"/>
      <c r="Q1137" s="247"/>
    </row>
    <row r="1138" spans="13:17">
      <c r="M1138" s="247"/>
      <c r="N1138" s="247"/>
      <c r="O1138" s="247"/>
      <c r="P1138" s="247"/>
      <c r="Q1138" s="247"/>
    </row>
    <row r="1139" spans="13:17">
      <c r="M1139" s="247"/>
      <c r="N1139" s="247"/>
      <c r="O1139" s="247"/>
      <c r="P1139" s="247"/>
      <c r="Q1139" s="247"/>
    </row>
    <row r="1140" spans="13:17">
      <c r="M1140" s="247"/>
      <c r="N1140" s="247"/>
      <c r="O1140" s="247"/>
      <c r="P1140" s="247"/>
      <c r="Q1140" s="247"/>
    </row>
    <row r="1141" spans="13:17">
      <c r="M1141" s="247"/>
      <c r="N1141" s="247"/>
      <c r="O1141" s="247"/>
      <c r="P1141" s="247"/>
      <c r="Q1141" s="247"/>
    </row>
    <row r="1142" spans="13:17">
      <c r="M1142" s="247"/>
      <c r="N1142" s="247"/>
      <c r="O1142" s="247"/>
      <c r="P1142" s="247"/>
      <c r="Q1142" s="247"/>
    </row>
    <row r="1143" spans="13:17">
      <c r="M1143" s="247"/>
      <c r="N1143" s="247"/>
      <c r="O1143" s="247"/>
      <c r="P1143" s="247"/>
      <c r="Q1143" s="247"/>
    </row>
    <row r="1144" spans="13:17">
      <c r="M1144" s="247"/>
      <c r="N1144" s="247"/>
      <c r="O1144" s="247"/>
      <c r="P1144" s="247"/>
      <c r="Q1144" s="247"/>
    </row>
    <row r="1145" spans="13:17">
      <c r="M1145" s="247"/>
      <c r="N1145" s="247"/>
      <c r="O1145" s="247"/>
      <c r="P1145" s="247"/>
      <c r="Q1145" s="247"/>
    </row>
    <row r="1146" spans="13:17">
      <c r="M1146" s="247"/>
      <c r="N1146" s="247"/>
      <c r="O1146" s="247"/>
      <c r="P1146" s="247"/>
      <c r="Q1146" s="247"/>
    </row>
    <row r="1147" spans="13:17">
      <c r="M1147" s="247"/>
      <c r="N1147" s="247"/>
      <c r="O1147" s="247"/>
      <c r="P1147" s="247"/>
      <c r="Q1147" s="247"/>
    </row>
    <row r="1148" spans="13:17">
      <c r="M1148" s="247"/>
      <c r="N1148" s="247"/>
      <c r="O1148" s="247"/>
      <c r="P1148" s="247"/>
      <c r="Q1148" s="247"/>
    </row>
    <row r="1149" spans="13:17">
      <c r="M1149" s="247"/>
      <c r="N1149" s="247"/>
      <c r="O1149" s="247"/>
      <c r="P1149" s="247"/>
      <c r="Q1149" s="247"/>
    </row>
    <row r="1150" spans="13:17">
      <c r="M1150" s="247"/>
      <c r="N1150" s="247"/>
      <c r="O1150" s="247"/>
      <c r="P1150" s="247"/>
      <c r="Q1150" s="247"/>
    </row>
    <row r="1151" spans="13:17">
      <c r="M1151" s="247"/>
      <c r="N1151" s="247"/>
      <c r="O1151" s="247"/>
      <c r="P1151" s="247"/>
      <c r="Q1151" s="247"/>
    </row>
    <row r="1152" spans="13:17">
      <c r="M1152" s="247"/>
      <c r="N1152" s="247"/>
      <c r="O1152" s="247"/>
      <c r="P1152" s="247"/>
      <c r="Q1152" s="247"/>
    </row>
    <row r="1153" spans="13:17">
      <c r="M1153" s="247"/>
      <c r="N1153" s="247"/>
      <c r="O1153" s="247"/>
      <c r="P1153" s="247"/>
      <c r="Q1153" s="247"/>
    </row>
    <row r="1154" spans="13:17">
      <c r="M1154" s="247"/>
      <c r="N1154" s="247"/>
      <c r="O1154" s="247"/>
      <c r="P1154" s="247"/>
      <c r="Q1154" s="247"/>
    </row>
    <row r="1155" spans="13:17">
      <c r="M1155" s="247"/>
      <c r="N1155" s="247"/>
      <c r="O1155" s="247"/>
      <c r="P1155" s="247"/>
      <c r="Q1155" s="247"/>
    </row>
    <row r="1156" spans="13:17">
      <c r="M1156" s="247"/>
      <c r="N1156" s="247"/>
      <c r="O1156" s="247"/>
      <c r="P1156" s="247"/>
      <c r="Q1156" s="247"/>
    </row>
    <row r="1157" spans="13:17">
      <c r="M1157" s="247"/>
      <c r="N1157" s="247"/>
      <c r="O1157" s="247"/>
      <c r="P1157" s="247"/>
      <c r="Q1157" s="247"/>
    </row>
    <row r="1158" spans="13:17">
      <c r="M1158" s="247"/>
      <c r="N1158" s="247"/>
      <c r="O1158" s="247"/>
      <c r="P1158" s="247"/>
      <c r="Q1158" s="247"/>
    </row>
    <row r="1159" spans="13:17">
      <c r="M1159" s="247"/>
      <c r="N1159" s="247"/>
      <c r="O1159" s="247"/>
      <c r="P1159" s="247"/>
      <c r="Q1159" s="247"/>
    </row>
    <row r="1160" spans="13:17">
      <c r="M1160" s="247"/>
      <c r="N1160" s="247"/>
      <c r="O1160" s="247"/>
      <c r="P1160" s="247"/>
      <c r="Q1160" s="247"/>
    </row>
    <row r="1161" spans="13:17">
      <c r="M1161" s="247"/>
      <c r="N1161" s="247"/>
      <c r="O1161" s="247"/>
      <c r="P1161" s="247"/>
      <c r="Q1161" s="247"/>
    </row>
    <row r="1162" spans="13:17">
      <c r="M1162" s="247"/>
      <c r="N1162" s="247"/>
      <c r="O1162" s="247"/>
      <c r="P1162" s="247"/>
      <c r="Q1162" s="247"/>
    </row>
    <row r="1163" spans="13:17">
      <c r="M1163" s="247"/>
      <c r="N1163" s="247"/>
      <c r="O1163" s="247"/>
      <c r="P1163" s="247"/>
      <c r="Q1163" s="247"/>
    </row>
    <row r="1164" spans="13:17">
      <c r="M1164" s="247"/>
      <c r="N1164" s="247"/>
      <c r="O1164" s="247"/>
      <c r="P1164" s="247"/>
      <c r="Q1164" s="247"/>
    </row>
    <row r="1165" spans="13:17">
      <c r="M1165" s="247"/>
      <c r="N1165" s="247"/>
      <c r="O1165" s="247"/>
      <c r="P1165" s="247"/>
      <c r="Q1165" s="247"/>
    </row>
    <row r="1166" spans="13:17">
      <c r="M1166" s="247"/>
      <c r="N1166" s="247"/>
      <c r="O1166" s="247"/>
      <c r="P1166" s="247"/>
      <c r="Q1166" s="247"/>
    </row>
    <row r="1167" spans="13:17">
      <c r="M1167" s="247"/>
      <c r="N1167" s="247"/>
      <c r="O1167" s="247"/>
      <c r="P1167" s="247"/>
      <c r="Q1167" s="247"/>
    </row>
    <row r="1168" spans="13:17">
      <c r="M1168" s="247"/>
      <c r="N1168" s="247"/>
      <c r="O1168" s="247"/>
      <c r="P1168" s="247"/>
      <c r="Q1168" s="247"/>
    </row>
    <row r="1169" spans="13:17">
      <c r="M1169" s="247"/>
      <c r="N1169" s="247"/>
      <c r="O1169" s="247"/>
      <c r="P1169" s="247"/>
      <c r="Q1169" s="247"/>
    </row>
    <row r="1170" spans="13:17">
      <c r="M1170" s="247"/>
      <c r="N1170" s="247"/>
      <c r="O1170" s="247"/>
      <c r="P1170" s="247"/>
      <c r="Q1170" s="247"/>
    </row>
    <row r="1171" spans="13:17">
      <c r="M1171" s="247"/>
      <c r="N1171" s="247"/>
      <c r="O1171" s="247"/>
      <c r="P1171" s="247"/>
      <c r="Q1171" s="247"/>
    </row>
    <row r="1172" spans="13:17">
      <c r="M1172" s="247"/>
      <c r="N1172" s="247"/>
      <c r="O1172" s="247"/>
      <c r="P1172" s="247"/>
      <c r="Q1172" s="247"/>
    </row>
    <row r="1173" spans="13:17">
      <c r="M1173" s="247"/>
      <c r="N1173" s="247"/>
      <c r="O1173" s="247"/>
      <c r="P1173" s="247"/>
      <c r="Q1173" s="247"/>
    </row>
    <row r="1174" spans="13:17">
      <c r="M1174" s="247"/>
      <c r="N1174" s="247"/>
      <c r="O1174" s="247"/>
      <c r="P1174" s="247"/>
      <c r="Q1174" s="247"/>
    </row>
    <row r="1175" spans="13:17">
      <c r="M1175" s="247"/>
      <c r="N1175" s="247"/>
      <c r="O1175" s="247"/>
      <c r="P1175" s="247"/>
      <c r="Q1175" s="247"/>
    </row>
    <row r="1176" spans="13:17">
      <c r="M1176" s="247"/>
      <c r="N1176" s="247"/>
      <c r="O1176" s="247"/>
      <c r="P1176" s="247"/>
      <c r="Q1176" s="247"/>
    </row>
    <row r="1177" spans="13:17">
      <c r="M1177" s="247"/>
      <c r="N1177" s="247"/>
      <c r="O1177" s="247"/>
      <c r="P1177" s="247"/>
      <c r="Q1177" s="247"/>
    </row>
    <row r="1178" spans="13:17">
      <c r="M1178" s="247"/>
      <c r="N1178" s="247"/>
      <c r="O1178" s="247"/>
      <c r="P1178" s="247"/>
      <c r="Q1178" s="247"/>
    </row>
    <row r="1179" spans="13:17">
      <c r="M1179" s="247"/>
      <c r="N1179" s="247"/>
      <c r="O1179" s="247"/>
      <c r="P1179" s="247"/>
      <c r="Q1179" s="247"/>
    </row>
    <row r="1180" spans="13:17">
      <c r="M1180" s="247"/>
      <c r="N1180" s="247"/>
      <c r="O1180" s="247"/>
      <c r="P1180" s="247"/>
      <c r="Q1180" s="247"/>
    </row>
    <row r="1181" spans="13:17">
      <c r="M1181" s="247"/>
      <c r="N1181" s="247"/>
      <c r="O1181" s="247"/>
      <c r="P1181" s="247"/>
      <c r="Q1181" s="247"/>
    </row>
    <row r="1182" spans="13:17">
      <c r="M1182" s="247"/>
      <c r="N1182" s="247"/>
      <c r="O1182" s="247"/>
      <c r="P1182" s="247"/>
      <c r="Q1182" s="247"/>
    </row>
    <row r="1183" spans="13:17">
      <c r="M1183" s="247"/>
      <c r="N1183" s="247"/>
      <c r="O1183" s="247"/>
      <c r="P1183" s="247"/>
      <c r="Q1183" s="247"/>
    </row>
    <row r="1184" spans="13:17">
      <c r="M1184" s="247"/>
      <c r="N1184" s="247"/>
      <c r="O1184" s="247"/>
      <c r="P1184" s="247"/>
      <c r="Q1184" s="247"/>
    </row>
    <row r="1185" spans="13:17">
      <c r="M1185" s="247"/>
      <c r="N1185" s="247"/>
      <c r="O1185" s="247"/>
      <c r="P1185" s="247"/>
      <c r="Q1185" s="247"/>
    </row>
    <row r="1186" spans="13:17">
      <c r="M1186" s="247"/>
      <c r="N1186" s="247"/>
      <c r="O1186" s="247"/>
      <c r="P1186" s="247"/>
      <c r="Q1186" s="247"/>
    </row>
    <row r="1187" spans="13:17">
      <c r="M1187" s="247"/>
      <c r="N1187" s="247"/>
      <c r="O1187" s="247"/>
      <c r="P1187" s="247"/>
      <c r="Q1187" s="247"/>
    </row>
    <row r="1188" spans="13:17">
      <c r="M1188" s="247"/>
      <c r="N1188" s="247"/>
      <c r="O1188" s="247"/>
      <c r="P1188" s="247"/>
      <c r="Q1188" s="247"/>
    </row>
    <row r="1189" spans="13:17">
      <c r="M1189" s="247"/>
      <c r="N1189" s="247"/>
      <c r="O1189" s="247"/>
      <c r="P1189" s="247"/>
      <c r="Q1189" s="247"/>
    </row>
    <row r="1190" spans="13:17">
      <c r="M1190" s="247"/>
      <c r="N1190" s="247"/>
      <c r="O1190" s="247"/>
      <c r="P1190" s="247"/>
      <c r="Q1190" s="247"/>
    </row>
    <row r="1191" spans="13:17">
      <c r="M1191" s="247"/>
      <c r="N1191" s="247"/>
      <c r="O1191" s="247"/>
      <c r="P1191" s="247"/>
      <c r="Q1191" s="247"/>
    </row>
    <row r="1192" spans="13:17">
      <c r="M1192" s="247"/>
      <c r="N1192" s="247"/>
      <c r="O1192" s="247"/>
      <c r="P1192" s="247"/>
      <c r="Q1192" s="247"/>
    </row>
    <row r="1193" spans="13:17">
      <c r="M1193" s="247"/>
      <c r="N1193" s="247"/>
      <c r="O1193" s="247"/>
      <c r="P1193" s="247"/>
      <c r="Q1193" s="247"/>
    </row>
    <row r="1194" spans="13:17">
      <c r="M1194" s="247"/>
      <c r="N1194" s="247"/>
      <c r="O1194" s="247"/>
      <c r="P1194" s="247"/>
      <c r="Q1194" s="247"/>
    </row>
    <row r="1195" spans="13:17">
      <c r="M1195" s="247"/>
      <c r="N1195" s="247"/>
      <c r="O1195" s="247"/>
      <c r="P1195" s="247"/>
      <c r="Q1195" s="247"/>
    </row>
    <row r="1196" spans="13:17">
      <c r="M1196" s="247"/>
      <c r="N1196" s="247"/>
      <c r="O1196" s="247"/>
      <c r="P1196" s="247"/>
      <c r="Q1196" s="247"/>
    </row>
    <row r="1197" spans="13:17">
      <c r="M1197" s="247"/>
      <c r="N1197" s="247"/>
      <c r="O1197" s="247"/>
      <c r="P1197" s="247"/>
      <c r="Q1197" s="247"/>
    </row>
    <row r="1198" spans="13:17">
      <c r="M1198" s="247"/>
      <c r="N1198" s="247"/>
      <c r="O1198" s="247"/>
      <c r="P1198" s="247"/>
      <c r="Q1198" s="247"/>
    </row>
    <row r="1199" spans="13:17">
      <c r="M1199" s="247"/>
      <c r="N1199" s="247"/>
      <c r="O1199" s="247"/>
      <c r="P1199" s="247"/>
      <c r="Q1199" s="247"/>
    </row>
    <row r="1200" spans="13:17">
      <c r="M1200" s="247"/>
      <c r="N1200" s="247"/>
      <c r="O1200" s="247"/>
      <c r="P1200" s="247"/>
      <c r="Q1200" s="247"/>
    </row>
    <row r="1201" spans="13:17">
      <c r="M1201" s="247"/>
      <c r="N1201" s="247"/>
      <c r="O1201" s="247"/>
      <c r="P1201" s="247"/>
      <c r="Q1201" s="247"/>
    </row>
    <row r="1202" spans="13:17">
      <c r="M1202" s="247"/>
      <c r="N1202" s="247"/>
      <c r="O1202" s="247"/>
      <c r="P1202" s="247"/>
      <c r="Q1202" s="247"/>
    </row>
    <row r="1203" spans="13:17">
      <c r="M1203" s="247"/>
      <c r="N1203" s="247"/>
      <c r="O1203" s="247"/>
      <c r="P1203" s="247"/>
      <c r="Q1203" s="247"/>
    </row>
    <row r="1204" spans="13:17">
      <c r="M1204" s="247"/>
      <c r="N1204" s="247"/>
      <c r="O1204" s="247"/>
      <c r="P1204" s="247"/>
      <c r="Q1204" s="247"/>
    </row>
    <row r="1205" spans="13:17">
      <c r="M1205" s="247"/>
      <c r="N1205" s="247"/>
      <c r="O1205" s="247"/>
      <c r="P1205" s="247"/>
      <c r="Q1205" s="247"/>
    </row>
    <row r="1206" spans="13:17">
      <c r="M1206" s="247"/>
      <c r="N1206" s="247"/>
      <c r="O1206" s="247"/>
      <c r="P1206" s="247"/>
      <c r="Q1206" s="247"/>
    </row>
    <row r="1207" spans="13:17">
      <c r="M1207" s="247"/>
      <c r="N1207" s="247"/>
      <c r="O1207" s="247"/>
      <c r="P1207" s="247"/>
      <c r="Q1207" s="247"/>
    </row>
    <row r="1208" spans="13:17">
      <c r="M1208" s="247"/>
      <c r="N1208" s="247"/>
      <c r="O1208" s="247"/>
      <c r="P1208" s="247"/>
      <c r="Q1208" s="247"/>
    </row>
    <row r="1209" spans="13:17">
      <c r="M1209" s="247"/>
      <c r="N1209" s="247"/>
      <c r="O1209" s="247"/>
      <c r="P1209" s="247"/>
      <c r="Q1209" s="247"/>
    </row>
    <row r="1210" spans="13:17">
      <c r="M1210" s="247"/>
      <c r="N1210" s="247"/>
      <c r="O1210" s="247"/>
      <c r="P1210" s="247"/>
      <c r="Q1210" s="247"/>
    </row>
    <row r="1211" spans="13:17">
      <c r="M1211" s="247"/>
      <c r="N1211" s="247"/>
      <c r="O1211" s="247"/>
      <c r="P1211" s="247"/>
      <c r="Q1211" s="247"/>
    </row>
    <row r="1212" spans="13:17">
      <c r="M1212" s="247"/>
      <c r="N1212" s="247"/>
      <c r="O1212" s="247"/>
      <c r="P1212" s="247"/>
      <c r="Q1212" s="247"/>
    </row>
    <row r="1213" spans="13:17">
      <c r="M1213" s="247"/>
      <c r="N1213" s="247"/>
      <c r="O1213" s="247"/>
      <c r="P1213" s="247"/>
      <c r="Q1213" s="247"/>
    </row>
    <row r="1214" spans="13:17">
      <c r="M1214" s="247"/>
      <c r="N1214" s="247"/>
      <c r="O1214" s="247"/>
      <c r="P1214" s="247"/>
      <c r="Q1214" s="247"/>
    </row>
    <row r="1215" spans="13:17">
      <c r="M1215" s="247"/>
      <c r="N1215" s="247"/>
      <c r="O1215" s="247"/>
      <c r="P1215" s="247"/>
      <c r="Q1215" s="247"/>
    </row>
    <row r="1216" spans="13:17">
      <c r="M1216" s="247"/>
      <c r="N1216" s="247"/>
      <c r="O1216" s="247"/>
      <c r="P1216" s="247"/>
      <c r="Q1216" s="247"/>
    </row>
    <row r="1217" spans="13:17">
      <c r="M1217" s="247"/>
      <c r="N1217" s="247"/>
      <c r="O1217" s="247"/>
      <c r="P1217" s="247"/>
      <c r="Q1217" s="247"/>
    </row>
    <row r="1218" spans="13:17">
      <c r="M1218" s="247"/>
      <c r="N1218" s="247"/>
      <c r="O1218" s="247"/>
      <c r="P1218" s="247"/>
      <c r="Q1218" s="247"/>
    </row>
    <row r="1219" spans="13:17">
      <c r="M1219" s="247"/>
      <c r="N1219" s="247"/>
      <c r="O1219" s="247"/>
      <c r="P1219" s="247"/>
      <c r="Q1219" s="247"/>
    </row>
    <row r="1220" spans="13:17">
      <c r="M1220" s="247"/>
      <c r="N1220" s="247"/>
      <c r="O1220" s="247"/>
      <c r="P1220" s="247"/>
      <c r="Q1220" s="247"/>
    </row>
    <row r="1221" spans="13:17">
      <c r="M1221" s="247"/>
      <c r="N1221" s="247"/>
      <c r="O1221" s="247"/>
      <c r="P1221" s="247"/>
      <c r="Q1221" s="247"/>
    </row>
    <row r="1222" spans="13:17">
      <c r="M1222" s="247"/>
      <c r="N1222" s="247"/>
      <c r="O1222" s="247"/>
      <c r="P1222" s="247"/>
      <c r="Q1222" s="247"/>
    </row>
    <row r="1223" spans="13:17">
      <c r="M1223" s="247"/>
      <c r="N1223" s="247"/>
      <c r="O1223" s="247"/>
      <c r="P1223" s="247"/>
      <c r="Q1223" s="247"/>
    </row>
    <row r="1224" spans="13:17">
      <c r="M1224" s="247"/>
      <c r="N1224" s="247"/>
      <c r="O1224" s="247"/>
      <c r="P1224" s="247"/>
      <c r="Q1224" s="247"/>
    </row>
    <row r="1225" spans="13:17">
      <c r="M1225" s="247"/>
      <c r="N1225" s="247"/>
      <c r="O1225" s="247"/>
      <c r="P1225" s="247"/>
      <c r="Q1225" s="247"/>
    </row>
    <row r="1226" spans="13:17">
      <c r="M1226" s="247"/>
      <c r="N1226" s="247"/>
      <c r="O1226" s="247"/>
      <c r="P1226" s="247"/>
      <c r="Q1226" s="247"/>
    </row>
    <row r="1227" spans="13:17">
      <c r="M1227" s="247"/>
      <c r="N1227" s="247"/>
      <c r="O1227" s="247"/>
      <c r="P1227" s="247"/>
      <c r="Q1227" s="247"/>
    </row>
    <row r="1228" spans="13:17">
      <c r="M1228" s="247"/>
      <c r="N1228" s="247"/>
      <c r="O1228" s="247"/>
      <c r="P1228" s="247"/>
      <c r="Q1228" s="247"/>
    </row>
    <row r="1229" spans="13:17">
      <c r="M1229" s="247"/>
      <c r="N1229" s="247"/>
      <c r="O1229" s="247"/>
      <c r="P1229" s="247"/>
      <c r="Q1229" s="247"/>
    </row>
    <row r="1230" spans="13:17">
      <c r="M1230" s="247"/>
      <c r="N1230" s="247"/>
      <c r="O1230" s="247"/>
      <c r="P1230" s="247"/>
      <c r="Q1230" s="247"/>
    </row>
    <row r="1231" spans="13:17">
      <c r="M1231" s="247"/>
      <c r="N1231" s="247"/>
      <c r="O1231" s="247"/>
      <c r="P1231" s="247"/>
      <c r="Q1231" s="247"/>
    </row>
    <row r="1232" spans="13:17">
      <c r="M1232" s="247"/>
      <c r="N1232" s="247"/>
      <c r="O1232" s="247"/>
      <c r="P1232" s="247"/>
      <c r="Q1232" s="247"/>
    </row>
    <row r="1233" spans="13:17">
      <c r="M1233" s="247"/>
      <c r="N1233" s="247"/>
      <c r="O1233" s="247"/>
      <c r="P1233" s="247"/>
      <c r="Q1233" s="247"/>
    </row>
    <row r="1234" spans="13:17">
      <c r="M1234" s="247"/>
      <c r="N1234" s="247"/>
      <c r="O1234" s="247"/>
      <c r="P1234" s="247"/>
      <c r="Q1234" s="247"/>
    </row>
    <row r="1235" spans="13:17">
      <c r="M1235" s="247"/>
      <c r="N1235" s="247"/>
      <c r="O1235" s="247"/>
      <c r="P1235" s="247"/>
      <c r="Q1235" s="247"/>
    </row>
    <row r="1236" spans="13:17">
      <c r="M1236" s="247"/>
      <c r="N1236" s="247"/>
      <c r="O1236" s="247"/>
      <c r="P1236" s="247"/>
      <c r="Q1236" s="247"/>
    </row>
    <row r="1237" spans="13:17">
      <c r="M1237" s="247"/>
      <c r="N1237" s="247"/>
      <c r="O1237" s="247"/>
      <c r="P1237" s="247"/>
      <c r="Q1237" s="247"/>
    </row>
    <row r="1238" spans="13:17">
      <c r="M1238" s="247"/>
      <c r="N1238" s="247"/>
      <c r="O1238" s="247"/>
      <c r="P1238" s="247"/>
      <c r="Q1238" s="247"/>
    </row>
    <row r="1239" spans="13:17">
      <c r="M1239" s="247"/>
      <c r="N1239" s="247"/>
      <c r="O1239" s="247"/>
      <c r="P1239" s="247"/>
      <c r="Q1239" s="247"/>
    </row>
    <row r="1240" spans="13:17">
      <c r="M1240" s="247"/>
      <c r="N1240" s="247"/>
      <c r="O1240" s="247"/>
      <c r="P1240" s="247"/>
      <c r="Q1240" s="247"/>
    </row>
    <row r="1241" spans="13:17">
      <c r="M1241" s="247"/>
      <c r="N1241" s="247"/>
      <c r="O1241" s="247"/>
      <c r="P1241" s="247"/>
      <c r="Q1241" s="247"/>
    </row>
    <row r="1242" spans="13:17">
      <c r="M1242" s="247"/>
      <c r="N1242" s="247"/>
      <c r="O1242" s="247"/>
      <c r="P1242" s="247"/>
      <c r="Q1242" s="247"/>
    </row>
    <row r="1243" spans="13:17">
      <c r="M1243" s="247"/>
      <c r="N1243" s="247"/>
      <c r="O1243" s="247"/>
      <c r="P1243" s="247"/>
      <c r="Q1243" s="247"/>
    </row>
    <row r="1244" spans="13:17">
      <c r="M1244" s="247"/>
      <c r="N1244" s="247"/>
      <c r="O1244" s="247"/>
      <c r="P1244" s="247"/>
      <c r="Q1244" s="247"/>
    </row>
    <row r="1245" spans="13:17">
      <c r="M1245" s="247"/>
      <c r="N1245" s="247"/>
      <c r="O1245" s="247"/>
      <c r="P1245" s="247"/>
      <c r="Q1245" s="247"/>
    </row>
    <row r="1246" spans="13:17">
      <c r="M1246" s="247"/>
      <c r="N1246" s="247"/>
      <c r="O1246" s="247"/>
      <c r="P1246" s="247"/>
      <c r="Q1246" s="247"/>
    </row>
    <row r="1247" spans="13:17">
      <c r="M1247" s="247"/>
      <c r="N1247" s="247"/>
      <c r="O1247" s="247"/>
      <c r="P1247" s="247"/>
      <c r="Q1247" s="247"/>
    </row>
    <row r="1248" spans="13:17">
      <c r="M1248" s="247"/>
      <c r="N1248" s="247"/>
      <c r="O1248" s="247"/>
      <c r="P1248" s="247"/>
      <c r="Q1248" s="247"/>
    </row>
    <row r="1249" spans="13:17">
      <c r="M1249" s="247"/>
      <c r="N1249" s="247"/>
      <c r="O1249" s="247"/>
      <c r="P1249" s="247"/>
      <c r="Q1249" s="247"/>
    </row>
    <row r="1250" spans="13:17">
      <c r="M1250" s="247"/>
      <c r="N1250" s="247"/>
      <c r="O1250" s="247"/>
      <c r="P1250" s="247"/>
      <c r="Q1250" s="247"/>
    </row>
    <row r="1251" spans="13:17">
      <c r="M1251" s="247"/>
      <c r="N1251" s="247"/>
      <c r="O1251" s="247"/>
      <c r="P1251" s="247"/>
      <c r="Q1251" s="247"/>
    </row>
    <row r="1252" spans="13:17">
      <c r="M1252" s="247"/>
      <c r="N1252" s="247"/>
      <c r="O1252" s="247"/>
      <c r="P1252" s="247"/>
      <c r="Q1252" s="247"/>
    </row>
    <row r="1253" spans="13:17">
      <c r="M1253" s="247"/>
      <c r="N1253" s="247"/>
      <c r="O1253" s="247"/>
      <c r="P1253" s="247"/>
      <c r="Q1253" s="247"/>
    </row>
    <row r="1254" spans="13:17">
      <c r="M1254" s="247"/>
      <c r="N1254" s="247"/>
      <c r="O1254" s="247"/>
      <c r="P1254" s="247"/>
      <c r="Q1254" s="247"/>
    </row>
    <row r="1255" spans="13:17">
      <c r="M1255" s="247"/>
      <c r="N1255" s="247"/>
      <c r="O1255" s="247"/>
      <c r="P1255" s="247"/>
      <c r="Q1255" s="247"/>
    </row>
    <row r="1256" spans="13:17">
      <c r="M1256" s="247"/>
      <c r="N1256" s="247"/>
      <c r="O1256" s="247"/>
      <c r="P1256" s="247"/>
      <c r="Q1256" s="247"/>
    </row>
    <row r="1257" spans="13:17">
      <c r="M1257" s="247"/>
      <c r="N1257" s="247"/>
      <c r="O1257" s="247"/>
      <c r="P1257" s="247"/>
      <c r="Q1257" s="247"/>
    </row>
    <row r="1258" spans="13:17">
      <c r="M1258" s="247"/>
      <c r="N1258" s="247"/>
      <c r="O1258" s="247"/>
      <c r="P1258" s="247"/>
      <c r="Q1258" s="247"/>
    </row>
    <row r="1259" spans="13:17">
      <c r="M1259" s="247"/>
      <c r="N1259" s="247"/>
      <c r="O1259" s="247"/>
      <c r="P1259" s="247"/>
      <c r="Q1259" s="247"/>
    </row>
    <row r="1260" spans="13:17">
      <c r="M1260" s="247"/>
      <c r="N1260" s="247"/>
      <c r="O1260" s="247"/>
      <c r="P1260" s="247"/>
      <c r="Q1260" s="247"/>
    </row>
    <row r="1261" spans="13:17">
      <c r="M1261" s="247"/>
      <c r="N1261" s="247"/>
      <c r="O1261" s="247"/>
      <c r="P1261" s="247"/>
      <c r="Q1261" s="247"/>
    </row>
    <row r="1262" spans="13:17">
      <c r="M1262" s="247"/>
      <c r="N1262" s="247"/>
      <c r="O1262" s="247"/>
      <c r="P1262" s="247"/>
      <c r="Q1262" s="247"/>
    </row>
    <row r="1263" spans="13:17">
      <c r="M1263" s="247"/>
      <c r="N1263" s="247"/>
      <c r="O1263" s="247"/>
      <c r="P1263" s="247"/>
      <c r="Q1263" s="247"/>
    </row>
    <row r="1264" spans="13:17">
      <c r="M1264" s="247"/>
      <c r="N1264" s="247"/>
      <c r="O1264" s="247"/>
      <c r="P1264" s="247"/>
      <c r="Q1264" s="247"/>
    </row>
    <row r="1265" spans="13:17">
      <c r="M1265" s="247"/>
      <c r="N1265" s="247"/>
      <c r="O1265" s="247"/>
      <c r="P1265" s="247"/>
      <c r="Q1265" s="247"/>
    </row>
    <row r="1266" spans="13:17">
      <c r="M1266" s="247"/>
      <c r="N1266" s="247"/>
      <c r="O1266" s="247"/>
      <c r="P1266" s="247"/>
      <c r="Q1266" s="247"/>
    </row>
    <row r="1267" spans="13:17">
      <c r="M1267" s="247"/>
      <c r="N1267" s="247"/>
      <c r="O1267" s="247"/>
      <c r="P1267" s="247"/>
      <c r="Q1267" s="247"/>
    </row>
    <row r="1268" spans="13:17">
      <c r="M1268" s="247"/>
      <c r="N1268" s="247"/>
      <c r="O1268" s="247"/>
      <c r="P1268" s="247"/>
      <c r="Q1268" s="247"/>
    </row>
    <row r="1269" spans="13:17">
      <c r="M1269" s="247"/>
      <c r="N1269" s="247"/>
      <c r="O1269" s="247"/>
      <c r="P1269" s="247"/>
      <c r="Q1269" s="247"/>
    </row>
    <row r="1270" spans="13:17">
      <c r="M1270" s="247"/>
      <c r="N1270" s="247"/>
      <c r="O1270" s="247"/>
      <c r="P1270" s="247"/>
      <c r="Q1270" s="247"/>
    </row>
    <row r="1271" spans="13:17">
      <c r="M1271" s="247"/>
      <c r="N1271" s="247"/>
      <c r="O1271" s="247"/>
      <c r="P1271" s="247"/>
      <c r="Q1271" s="247"/>
    </row>
    <row r="1272" spans="13:17">
      <c r="M1272" s="247"/>
      <c r="N1272" s="247"/>
      <c r="O1272" s="247"/>
      <c r="P1272" s="247"/>
      <c r="Q1272" s="247"/>
    </row>
    <row r="1273" spans="13:17">
      <c r="M1273" s="247"/>
      <c r="N1273" s="247"/>
      <c r="O1273" s="247"/>
      <c r="P1273" s="247"/>
      <c r="Q1273" s="247"/>
    </row>
    <row r="1274" spans="13:17">
      <c r="M1274" s="247"/>
      <c r="N1274" s="247"/>
      <c r="O1274" s="247"/>
      <c r="P1274" s="247"/>
      <c r="Q1274" s="247"/>
    </row>
    <row r="1275" spans="13:17">
      <c r="M1275" s="247"/>
      <c r="N1275" s="247"/>
      <c r="O1275" s="247"/>
      <c r="P1275" s="247"/>
      <c r="Q1275" s="247"/>
    </row>
    <row r="1276" spans="13:17">
      <c r="M1276" s="247"/>
      <c r="N1276" s="247"/>
      <c r="O1276" s="247"/>
      <c r="P1276" s="247"/>
      <c r="Q1276" s="247"/>
    </row>
    <row r="1277" spans="13:17">
      <c r="M1277" s="247"/>
      <c r="N1277" s="247"/>
      <c r="O1277" s="247"/>
      <c r="P1277" s="247"/>
      <c r="Q1277" s="247"/>
    </row>
    <row r="1278" spans="13:17">
      <c r="M1278" s="247"/>
      <c r="N1278" s="247"/>
      <c r="O1278" s="247"/>
      <c r="P1278" s="247"/>
      <c r="Q1278" s="247"/>
    </row>
    <row r="1279" spans="13:17">
      <c r="M1279" s="247"/>
      <c r="N1279" s="247"/>
      <c r="O1279" s="247"/>
      <c r="P1279" s="247"/>
      <c r="Q1279" s="247"/>
    </row>
    <row r="1280" spans="13:17">
      <c r="M1280" s="247"/>
      <c r="N1280" s="247"/>
      <c r="O1280" s="247"/>
      <c r="P1280" s="247"/>
      <c r="Q1280" s="247"/>
    </row>
    <row r="1281" spans="13:17">
      <c r="M1281" s="247"/>
      <c r="N1281" s="247"/>
      <c r="O1281" s="247"/>
      <c r="P1281" s="247"/>
      <c r="Q1281" s="247"/>
    </row>
    <row r="1282" spans="13:17">
      <c r="M1282" s="247"/>
      <c r="N1282" s="247"/>
      <c r="O1282" s="247"/>
      <c r="P1282" s="247"/>
      <c r="Q1282" s="247"/>
    </row>
    <row r="1283" spans="13:17">
      <c r="M1283" s="247"/>
      <c r="N1283" s="247"/>
      <c r="O1283" s="247"/>
      <c r="P1283" s="247"/>
      <c r="Q1283" s="247"/>
    </row>
    <row r="1284" spans="13:17">
      <c r="M1284" s="247"/>
      <c r="N1284" s="247"/>
      <c r="O1284" s="247"/>
      <c r="P1284" s="247"/>
      <c r="Q1284" s="247"/>
    </row>
    <row r="1285" spans="13:17">
      <c r="M1285" s="247"/>
      <c r="N1285" s="247"/>
      <c r="O1285" s="247"/>
      <c r="P1285" s="247"/>
      <c r="Q1285" s="247"/>
    </row>
    <row r="1286" spans="13:17">
      <c r="M1286" s="247"/>
      <c r="N1286" s="247"/>
      <c r="O1286" s="247"/>
      <c r="P1286" s="247"/>
      <c r="Q1286" s="247"/>
    </row>
    <row r="1287" spans="13:17">
      <c r="M1287" s="247"/>
      <c r="N1287" s="247"/>
      <c r="O1287" s="247"/>
      <c r="P1287" s="247"/>
      <c r="Q1287" s="247"/>
    </row>
    <row r="1288" spans="13:17">
      <c r="M1288" s="247"/>
      <c r="N1288" s="247"/>
      <c r="O1288" s="247"/>
      <c r="P1288" s="247"/>
      <c r="Q1288" s="247"/>
    </row>
    <row r="1289" spans="13:17">
      <c r="M1289" s="247"/>
      <c r="N1289" s="247"/>
      <c r="O1289" s="247"/>
      <c r="P1289" s="247"/>
      <c r="Q1289" s="247"/>
    </row>
    <row r="1290" spans="13:17">
      <c r="M1290" s="247"/>
      <c r="N1290" s="247"/>
      <c r="O1290" s="247"/>
      <c r="P1290" s="247"/>
      <c r="Q1290" s="247"/>
    </row>
    <row r="1291" spans="13:17">
      <c r="M1291" s="247"/>
      <c r="N1291" s="247"/>
      <c r="O1291" s="247"/>
      <c r="P1291" s="247"/>
      <c r="Q1291" s="247"/>
    </row>
    <row r="1292" spans="13:17">
      <c r="M1292" s="247"/>
      <c r="N1292" s="247"/>
      <c r="O1292" s="247"/>
      <c r="P1292" s="247"/>
      <c r="Q1292" s="247"/>
    </row>
    <row r="1293" spans="13:17">
      <c r="M1293" s="247"/>
      <c r="N1293" s="247"/>
      <c r="O1293" s="247"/>
      <c r="P1293" s="247"/>
      <c r="Q1293" s="247"/>
    </row>
    <row r="1294" spans="13:17">
      <c r="M1294" s="247"/>
      <c r="N1294" s="247"/>
      <c r="O1294" s="247"/>
      <c r="P1294" s="247"/>
      <c r="Q1294" s="247"/>
    </row>
    <row r="1295" spans="13:17">
      <c r="M1295" s="247"/>
      <c r="N1295" s="247"/>
      <c r="O1295" s="247"/>
      <c r="P1295" s="247"/>
      <c r="Q1295" s="247"/>
    </row>
    <row r="1296" spans="13:17">
      <c r="M1296" s="247"/>
      <c r="N1296" s="247"/>
      <c r="O1296" s="247"/>
      <c r="P1296" s="247"/>
      <c r="Q1296" s="247"/>
    </row>
    <row r="1297" spans="13:17">
      <c r="M1297" s="247"/>
      <c r="N1297" s="247"/>
      <c r="O1297" s="247"/>
      <c r="P1297" s="247"/>
      <c r="Q1297" s="247"/>
    </row>
    <row r="1298" spans="13:17">
      <c r="M1298" s="247"/>
      <c r="N1298" s="247"/>
      <c r="O1298" s="247"/>
      <c r="P1298" s="247"/>
      <c r="Q1298" s="247"/>
    </row>
    <row r="1299" spans="13:17">
      <c r="M1299" s="247"/>
      <c r="N1299" s="247"/>
      <c r="O1299" s="247"/>
      <c r="P1299" s="247"/>
      <c r="Q1299" s="247"/>
    </row>
    <row r="1300" spans="13:17">
      <c r="M1300" s="247"/>
      <c r="N1300" s="247"/>
      <c r="O1300" s="247"/>
      <c r="P1300" s="247"/>
      <c r="Q1300" s="247"/>
    </row>
    <row r="1301" spans="13:17">
      <c r="M1301" s="247"/>
      <c r="N1301" s="247"/>
      <c r="O1301" s="247"/>
      <c r="P1301" s="247"/>
      <c r="Q1301" s="247"/>
    </row>
    <row r="1302" spans="13:17">
      <c r="M1302" s="247"/>
      <c r="N1302" s="247"/>
      <c r="O1302" s="247"/>
      <c r="P1302" s="247"/>
      <c r="Q1302" s="247"/>
    </row>
    <row r="1303" spans="13:17">
      <c r="M1303" s="247"/>
      <c r="N1303" s="247"/>
      <c r="O1303" s="247"/>
      <c r="P1303" s="247"/>
      <c r="Q1303" s="247"/>
    </row>
    <row r="1304" spans="13:17">
      <c r="M1304" s="247"/>
      <c r="N1304" s="247"/>
      <c r="O1304" s="247"/>
      <c r="P1304" s="247"/>
      <c r="Q1304" s="247"/>
    </row>
    <row r="1305" spans="13:17">
      <c r="M1305" s="247"/>
      <c r="N1305" s="247"/>
      <c r="O1305" s="247"/>
      <c r="P1305" s="247"/>
      <c r="Q1305" s="247"/>
    </row>
    <row r="1306" spans="13:17">
      <c r="M1306" s="247"/>
      <c r="N1306" s="247"/>
      <c r="O1306" s="247"/>
      <c r="P1306" s="247"/>
      <c r="Q1306" s="247"/>
    </row>
    <row r="1307" spans="13:17">
      <c r="M1307" s="247"/>
      <c r="N1307" s="247"/>
      <c r="O1307" s="247"/>
      <c r="P1307" s="247"/>
      <c r="Q1307" s="247"/>
    </row>
    <row r="1308" spans="13:17">
      <c r="M1308" s="247"/>
      <c r="N1308" s="247"/>
      <c r="O1308" s="247"/>
      <c r="P1308" s="247"/>
      <c r="Q1308" s="247"/>
    </row>
    <row r="1309" spans="13:17">
      <c r="M1309" s="247"/>
      <c r="N1309" s="247"/>
      <c r="O1309" s="247"/>
      <c r="P1309" s="247"/>
      <c r="Q1309" s="247"/>
    </row>
    <row r="1310" spans="13:17">
      <c r="M1310" s="247"/>
      <c r="N1310" s="247"/>
      <c r="O1310" s="247"/>
      <c r="P1310" s="247"/>
      <c r="Q1310" s="247"/>
    </row>
    <row r="1311" spans="13:17">
      <c r="M1311" s="247"/>
      <c r="N1311" s="247"/>
      <c r="O1311" s="247"/>
      <c r="P1311" s="247"/>
      <c r="Q1311" s="247"/>
    </row>
    <row r="1312" spans="13:17">
      <c r="M1312" s="247"/>
      <c r="N1312" s="247"/>
      <c r="O1312" s="247"/>
      <c r="P1312" s="247"/>
      <c r="Q1312" s="247"/>
    </row>
    <row r="1313" spans="13:17">
      <c r="M1313" s="247"/>
      <c r="N1313" s="247"/>
      <c r="O1313" s="247"/>
      <c r="P1313" s="247"/>
      <c r="Q1313" s="247"/>
    </row>
    <row r="1314" spans="13:17">
      <c r="M1314" s="247"/>
      <c r="N1314" s="247"/>
      <c r="O1314" s="247"/>
      <c r="P1314" s="247"/>
      <c r="Q1314" s="247"/>
    </row>
    <row r="1315" spans="13:17">
      <c r="M1315" s="247"/>
      <c r="N1315" s="247"/>
      <c r="O1315" s="247"/>
      <c r="P1315" s="247"/>
      <c r="Q1315" s="247"/>
    </row>
    <row r="1316" spans="13:17">
      <c r="M1316" s="247"/>
      <c r="N1316" s="247"/>
      <c r="O1316" s="247"/>
      <c r="P1316" s="247"/>
      <c r="Q1316" s="247"/>
    </row>
    <row r="1317" spans="13:17">
      <c r="M1317" s="247"/>
      <c r="N1317" s="247"/>
      <c r="O1317" s="247"/>
      <c r="P1317" s="247"/>
      <c r="Q1317" s="247"/>
    </row>
    <row r="1318" spans="13:17">
      <c r="M1318" s="247"/>
      <c r="N1318" s="247"/>
      <c r="O1318" s="247"/>
      <c r="P1318" s="247"/>
      <c r="Q1318" s="247"/>
    </row>
    <row r="1319" spans="13:17">
      <c r="M1319" s="247"/>
      <c r="N1319" s="247"/>
      <c r="O1319" s="247"/>
      <c r="P1319" s="247"/>
      <c r="Q1319" s="247"/>
    </row>
    <row r="1320" spans="13:17">
      <c r="M1320" s="247"/>
      <c r="N1320" s="247"/>
      <c r="O1320" s="247"/>
      <c r="P1320" s="247"/>
      <c r="Q1320" s="247"/>
    </row>
    <row r="1321" spans="13:17">
      <c r="M1321" s="247"/>
      <c r="N1321" s="247"/>
      <c r="O1321" s="247"/>
      <c r="P1321" s="247"/>
      <c r="Q1321" s="247"/>
    </row>
    <row r="1322" spans="13:17">
      <c r="M1322" s="247"/>
      <c r="N1322" s="247"/>
      <c r="O1322" s="247"/>
      <c r="P1322" s="247"/>
      <c r="Q1322" s="247"/>
    </row>
    <row r="1323" spans="13:17">
      <c r="M1323" s="247"/>
      <c r="N1323" s="247"/>
      <c r="O1323" s="247"/>
      <c r="P1323" s="247"/>
      <c r="Q1323" s="247"/>
    </row>
    <row r="1324" spans="13:17">
      <c r="M1324" s="247"/>
      <c r="N1324" s="247"/>
      <c r="O1324" s="247"/>
      <c r="P1324" s="247"/>
      <c r="Q1324" s="247"/>
    </row>
    <row r="1325" spans="13:17">
      <c r="M1325" s="247"/>
      <c r="N1325" s="247"/>
      <c r="O1325" s="247"/>
      <c r="P1325" s="247"/>
      <c r="Q1325" s="247"/>
    </row>
    <row r="1326" spans="13:17">
      <c r="M1326" s="247"/>
      <c r="N1326" s="247"/>
      <c r="O1326" s="247"/>
      <c r="P1326" s="247"/>
      <c r="Q1326" s="247"/>
    </row>
    <row r="1327" spans="13:17">
      <c r="M1327" s="247"/>
      <c r="N1327" s="247"/>
      <c r="O1327" s="247"/>
      <c r="P1327" s="247"/>
      <c r="Q1327" s="247"/>
    </row>
    <row r="1328" spans="13:17">
      <c r="M1328" s="247"/>
      <c r="N1328" s="247"/>
      <c r="O1328" s="247"/>
      <c r="P1328" s="247"/>
      <c r="Q1328" s="247"/>
    </row>
    <row r="1329" spans="13:17">
      <c r="M1329" s="247"/>
      <c r="N1329" s="247"/>
      <c r="O1329" s="247"/>
      <c r="P1329" s="247"/>
      <c r="Q1329" s="247"/>
    </row>
    <row r="1330" spans="13:17">
      <c r="M1330" s="247"/>
      <c r="N1330" s="247"/>
      <c r="O1330" s="247"/>
      <c r="P1330" s="247"/>
      <c r="Q1330" s="247"/>
    </row>
    <row r="1331" spans="13:17">
      <c r="M1331" s="247"/>
      <c r="N1331" s="247"/>
      <c r="O1331" s="247"/>
      <c r="P1331" s="247"/>
      <c r="Q1331" s="247"/>
    </row>
    <row r="1332" spans="13:17">
      <c r="M1332" s="247"/>
      <c r="N1332" s="247"/>
      <c r="O1332" s="247"/>
      <c r="P1332" s="247"/>
      <c r="Q1332" s="247"/>
    </row>
    <row r="1333" spans="13:17">
      <c r="M1333" s="247"/>
      <c r="N1333" s="247"/>
      <c r="O1333" s="247"/>
      <c r="P1333" s="247"/>
      <c r="Q1333" s="247"/>
    </row>
    <row r="1334" spans="13:17">
      <c r="M1334" s="247"/>
      <c r="N1334" s="247"/>
      <c r="O1334" s="247"/>
      <c r="P1334" s="247"/>
      <c r="Q1334" s="247"/>
    </row>
    <row r="1335" spans="13:17">
      <c r="M1335" s="247"/>
      <c r="N1335" s="247"/>
      <c r="O1335" s="247"/>
      <c r="P1335" s="247"/>
      <c r="Q1335" s="247"/>
    </row>
    <row r="1336" spans="13:17">
      <c r="M1336" s="247"/>
      <c r="N1336" s="247"/>
      <c r="O1336" s="247"/>
      <c r="P1336" s="247"/>
      <c r="Q1336" s="247"/>
    </row>
    <row r="1337" spans="13:17">
      <c r="M1337" s="247"/>
      <c r="N1337" s="247"/>
      <c r="O1337" s="247"/>
      <c r="P1337" s="247"/>
      <c r="Q1337" s="247"/>
    </row>
    <row r="1338" spans="13:17">
      <c r="M1338" s="247"/>
      <c r="N1338" s="247"/>
      <c r="O1338" s="247"/>
      <c r="P1338" s="247"/>
      <c r="Q1338" s="247"/>
    </row>
    <row r="1339" spans="13:17">
      <c r="M1339" s="247"/>
      <c r="N1339" s="247"/>
      <c r="O1339" s="247"/>
      <c r="P1339" s="247"/>
      <c r="Q1339" s="247"/>
    </row>
    <row r="1340" spans="13:17">
      <c r="M1340" s="247"/>
      <c r="N1340" s="247"/>
      <c r="O1340" s="247"/>
      <c r="P1340" s="247"/>
      <c r="Q1340" s="247"/>
    </row>
    <row r="1341" spans="13:17">
      <c r="M1341" s="247"/>
      <c r="N1341" s="247"/>
      <c r="O1341" s="247"/>
      <c r="P1341" s="247"/>
      <c r="Q1341" s="247"/>
    </row>
    <row r="1342" spans="13:17">
      <c r="M1342" s="247"/>
      <c r="N1342" s="247"/>
      <c r="O1342" s="247"/>
      <c r="P1342" s="247"/>
      <c r="Q1342" s="247"/>
    </row>
    <row r="1343" spans="13:17">
      <c r="M1343" s="247"/>
      <c r="N1343" s="247"/>
      <c r="O1343" s="247"/>
      <c r="P1343" s="247"/>
      <c r="Q1343" s="247"/>
    </row>
    <row r="1344" spans="13:17">
      <c r="M1344" s="247"/>
      <c r="N1344" s="247"/>
      <c r="O1344" s="247"/>
      <c r="P1344" s="247"/>
      <c r="Q1344" s="247"/>
    </row>
    <row r="1345" spans="13:17">
      <c r="M1345" s="247"/>
      <c r="N1345" s="247"/>
      <c r="O1345" s="247"/>
      <c r="P1345" s="247"/>
      <c r="Q1345" s="247"/>
    </row>
    <row r="1346" spans="13:17">
      <c r="M1346" s="247"/>
      <c r="N1346" s="247"/>
      <c r="O1346" s="247"/>
      <c r="P1346" s="247"/>
      <c r="Q1346" s="247"/>
    </row>
    <row r="1347" spans="13:17">
      <c r="M1347" s="247"/>
      <c r="N1347" s="247"/>
      <c r="O1347" s="247"/>
      <c r="P1347" s="247"/>
      <c r="Q1347" s="247"/>
    </row>
    <row r="1348" spans="13:17">
      <c r="M1348" s="247"/>
      <c r="N1348" s="247"/>
      <c r="O1348" s="247"/>
      <c r="P1348" s="247"/>
      <c r="Q1348" s="247"/>
    </row>
    <row r="1349" spans="13:17">
      <c r="M1349" s="247"/>
      <c r="N1349" s="247"/>
      <c r="O1349" s="247"/>
      <c r="P1349" s="247"/>
      <c r="Q1349" s="247"/>
    </row>
    <row r="1350" spans="13:17">
      <c r="M1350" s="247"/>
      <c r="N1350" s="247"/>
      <c r="O1350" s="247"/>
      <c r="P1350" s="247"/>
      <c r="Q1350" s="247"/>
    </row>
    <row r="1351" spans="13:17">
      <c r="M1351" s="247"/>
      <c r="N1351" s="247"/>
      <c r="O1351" s="247"/>
      <c r="P1351" s="247"/>
      <c r="Q1351" s="247"/>
    </row>
    <row r="1352" spans="13:17">
      <c r="M1352" s="247"/>
      <c r="N1352" s="247"/>
      <c r="O1352" s="247"/>
      <c r="P1352" s="247"/>
      <c r="Q1352" s="247"/>
    </row>
    <row r="1353" spans="13:17">
      <c r="M1353" s="247"/>
      <c r="N1353" s="247"/>
      <c r="O1353" s="247"/>
      <c r="P1353" s="247"/>
      <c r="Q1353" s="247"/>
    </row>
    <row r="1354" spans="13:17">
      <c r="M1354" s="247"/>
      <c r="N1354" s="247"/>
      <c r="O1354" s="247"/>
      <c r="P1354" s="247"/>
      <c r="Q1354" s="247"/>
    </row>
    <row r="1355" spans="13:17">
      <c r="M1355" s="247"/>
      <c r="N1355" s="247"/>
      <c r="O1355" s="247"/>
      <c r="P1355" s="247"/>
      <c r="Q1355" s="247"/>
    </row>
    <row r="1356" spans="13:17">
      <c r="M1356" s="247"/>
      <c r="N1356" s="247"/>
      <c r="O1356" s="247"/>
      <c r="P1356" s="247"/>
      <c r="Q1356" s="247"/>
    </row>
    <row r="1357" spans="13:17">
      <c r="M1357" s="247"/>
      <c r="N1357" s="247"/>
      <c r="O1357" s="247"/>
      <c r="P1357" s="247"/>
      <c r="Q1357" s="247"/>
    </row>
    <row r="1358" spans="13:17">
      <c r="M1358" s="247"/>
      <c r="N1358" s="247"/>
      <c r="O1358" s="247"/>
      <c r="P1358" s="247"/>
      <c r="Q1358" s="247"/>
    </row>
    <row r="1359" spans="13:17">
      <c r="M1359" s="247"/>
      <c r="N1359" s="247"/>
      <c r="O1359" s="247"/>
      <c r="P1359" s="247"/>
      <c r="Q1359" s="247"/>
    </row>
    <row r="1360" spans="13:17">
      <c r="M1360" s="247"/>
      <c r="N1360" s="247"/>
      <c r="O1360" s="247"/>
      <c r="P1360" s="247"/>
      <c r="Q1360" s="247"/>
    </row>
    <row r="1361" spans="13:17">
      <c r="M1361" s="247"/>
      <c r="N1361" s="247"/>
      <c r="O1361" s="247"/>
      <c r="P1361" s="247"/>
      <c r="Q1361" s="247"/>
    </row>
    <row r="1362" spans="13:17">
      <c r="M1362" s="247"/>
      <c r="N1362" s="247"/>
      <c r="O1362" s="247"/>
      <c r="P1362" s="247"/>
      <c r="Q1362" s="247"/>
    </row>
    <row r="1363" spans="13:17">
      <c r="M1363" s="247"/>
      <c r="N1363" s="247"/>
      <c r="O1363" s="247"/>
      <c r="P1363" s="247"/>
      <c r="Q1363" s="247"/>
    </row>
    <row r="1364" spans="13:17">
      <c r="M1364" s="247"/>
      <c r="N1364" s="247"/>
      <c r="O1364" s="247"/>
      <c r="P1364" s="247"/>
      <c r="Q1364" s="247"/>
    </row>
    <row r="1365" spans="13:17">
      <c r="M1365" s="247"/>
      <c r="N1365" s="247"/>
      <c r="O1365" s="247"/>
      <c r="P1365" s="247"/>
      <c r="Q1365" s="247"/>
    </row>
    <row r="1366" spans="13:17">
      <c r="M1366" s="247"/>
      <c r="N1366" s="247"/>
      <c r="O1366" s="247"/>
      <c r="P1366" s="247"/>
      <c r="Q1366" s="247"/>
    </row>
    <row r="1367" spans="13:17">
      <c r="M1367" s="247"/>
      <c r="N1367" s="247"/>
      <c r="O1367" s="247"/>
      <c r="P1367" s="247"/>
      <c r="Q1367" s="247"/>
    </row>
    <row r="1368" spans="13:17">
      <c r="M1368" s="247"/>
      <c r="N1368" s="247"/>
      <c r="O1368" s="247"/>
      <c r="P1368" s="247"/>
      <c r="Q1368" s="247"/>
    </row>
    <row r="1369" spans="13:17">
      <c r="M1369" s="247"/>
      <c r="N1369" s="247"/>
      <c r="O1369" s="247"/>
      <c r="P1369" s="247"/>
      <c r="Q1369" s="247"/>
    </row>
    <row r="1370" spans="13:17">
      <c r="M1370" s="247"/>
      <c r="N1370" s="247"/>
      <c r="O1370" s="247"/>
      <c r="P1370" s="247"/>
      <c r="Q1370" s="247"/>
    </row>
    <row r="1371" spans="13:17">
      <c r="M1371" s="247"/>
      <c r="N1371" s="247"/>
      <c r="O1371" s="247"/>
      <c r="P1371" s="247"/>
      <c r="Q1371" s="247"/>
    </row>
    <row r="1372" spans="13:17">
      <c r="M1372" s="247"/>
      <c r="N1372" s="247"/>
      <c r="O1372" s="247"/>
      <c r="P1372" s="247"/>
      <c r="Q1372" s="247"/>
    </row>
    <row r="1373" spans="13:17">
      <c r="M1373" s="247"/>
      <c r="N1373" s="247"/>
      <c r="O1373" s="247"/>
      <c r="P1373" s="247"/>
      <c r="Q1373" s="247"/>
    </row>
    <row r="1374" spans="13:17">
      <c r="M1374" s="247"/>
      <c r="N1374" s="247"/>
      <c r="O1374" s="247"/>
      <c r="P1374" s="247"/>
      <c r="Q1374" s="247"/>
    </row>
    <row r="1375" spans="13:17">
      <c r="M1375" s="247"/>
      <c r="N1375" s="247"/>
      <c r="O1375" s="247"/>
      <c r="P1375" s="247"/>
      <c r="Q1375" s="247"/>
    </row>
    <row r="1376" spans="13:17">
      <c r="M1376" s="247"/>
      <c r="N1376" s="247"/>
      <c r="O1376" s="247"/>
      <c r="P1376" s="247"/>
      <c r="Q1376" s="247"/>
    </row>
    <row r="1377" spans="13:17">
      <c r="M1377" s="247"/>
      <c r="N1377" s="247"/>
      <c r="O1377" s="247"/>
      <c r="P1377" s="247"/>
      <c r="Q1377" s="247"/>
    </row>
    <row r="1378" spans="13:17">
      <c r="M1378" s="247"/>
      <c r="N1378" s="247"/>
      <c r="O1378" s="247"/>
      <c r="P1378" s="247"/>
      <c r="Q1378" s="247"/>
    </row>
    <row r="1379" spans="13:17">
      <c r="M1379" s="247"/>
      <c r="N1379" s="247"/>
      <c r="O1379" s="247"/>
      <c r="P1379" s="247"/>
      <c r="Q1379" s="247"/>
    </row>
    <row r="1380" spans="13:17">
      <c r="M1380" s="247"/>
      <c r="N1380" s="247"/>
      <c r="O1380" s="247"/>
      <c r="P1380" s="247"/>
      <c r="Q1380" s="247"/>
    </row>
    <row r="1381" spans="13:17">
      <c r="M1381" s="247"/>
      <c r="N1381" s="247"/>
      <c r="O1381" s="247"/>
      <c r="P1381" s="247"/>
      <c r="Q1381" s="247"/>
    </row>
    <row r="1382" spans="13:17">
      <c r="M1382" s="247"/>
      <c r="N1382" s="247"/>
      <c r="O1382" s="247"/>
      <c r="P1382" s="247"/>
      <c r="Q1382" s="247"/>
    </row>
    <row r="1383" spans="13:17">
      <c r="M1383" s="247"/>
      <c r="N1383" s="247"/>
      <c r="O1383" s="247"/>
      <c r="P1383" s="247"/>
      <c r="Q1383" s="247"/>
    </row>
    <row r="1384" spans="13:17">
      <c r="M1384" s="247"/>
      <c r="N1384" s="247"/>
      <c r="O1384" s="247"/>
      <c r="P1384" s="247"/>
      <c r="Q1384" s="247"/>
    </row>
    <row r="1385" spans="13:17">
      <c r="M1385" s="247"/>
      <c r="N1385" s="247"/>
      <c r="O1385" s="247"/>
      <c r="P1385" s="247"/>
      <c r="Q1385" s="247"/>
    </row>
    <row r="1386" spans="13:17">
      <c r="M1386" s="247"/>
      <c r="N1386" s="247"/>
      <c r="O1386" s="247"/>
      <c r="P1386" s="247"/>
      <c r="Q1386" s="247"/>
    </row>
    <row r="1387" spans="13:17">
      <c r="M1387" s="247"/>
      <c r="N1387" s="247"/>
      <c r="O1387" s="247"/>
      <c r="P1387" s="247"/>
      <c r="Q1387" s="247"/>
    </row>
    <row r="1388" spans="13:17">
      <c r="M1388" s="247"/>
      <c r="N1388" s="247"/>
      <c r="O1388" s="247"/>
      <c r="P1388" s="247"/>
      <c r="Q1388" s="247"/>
    </row>
    <row r="1389" spans="13:17">
      <c r="M1389" s="247"/>
      <c r="N1389" s="247"/>
      <c r="O1389" s="247"/>
      <c r="P1389" s="247"/>
      <c r="Q1389" s="247"/>
    </row>
    <row r="1390" spans="13:17">
      <c r="M1390" s="247"/>
      <c r="N1390" s="247"/>
      <c r="O1390" s="247"/>
      <c r="P1390" s="247"/>
      <c r="Q1390" s="247"/>
    </row>
    <row r="1391" spans="13:17">
      <c r="M1391" s="247"/>
      <c r="N1391" s="247"/>
      <c r="O1391" s="247"/>
      <c r="P1391" s="247"/>
      <c r="Q1391" s="247"/>
    </row>
    <row r="1392" spans="13:17">
      <c r="M1392" s="247"/>
      <c r="N1392" s="247"/>
      <c r="O1392" s="247"/>
      <c r="P1392" s="247"/>
      <c r="Q1392" s="247"/>
    </row>
    <row r="1393" spans="13:17">
      <c r="M1393" s="247"/>
      <c r="N1393" s="247"/>
      <c r="O1393" s="247"/>
      <c r="P1393" s="247"/>
      <c r="Q1393" s="247"/>
    </row>
    <row r="1394" spans="13:17">
      <c r="M1394" s="247"/>
      <c r="N1394" s="247"/>
      <c r="O1394" s="247"/>
      <c r="P1394" s="247"/>
      <c r="Q1394" s="247"/>
    </row>
    <row r="1395" spans="13:17">
      <c r="M1395" s="247"/>
      <c r="N1395" s="247"/>
      <c r="O1395" s="247"/>
      <c r="P1395" s="247"/>
      <c r="Q1395" s="247"/>
    </row>
    <row r="1396" spans="13:17">
      <c r="M1396" s="247"/>
      <c r="N1396" s="247"/>
      <c r="O1396" s="247"/>
      <c r="P1396" s="247"/>
      <c r="Q1396" s="247"/>
    </row>
    <row r="1397" spans="13:17">
      <c r="M1397" s="247"/>
      <c r="N1397" s="247"/>
      <c r="O1397" s="247"/>
      <c r="P1397" s="247"/>
      <c r="Q1397" s="247"/>
    </row>
    <row r="1398" spans="13:17">
      <c r="M1398" s="247"/>
      <c r="N1398" s="247"/>
      <c r="O1398" s="247"/>
      <c r="P1398" s="247"/>
      <c r="Q1398" s="247"/>
    </row>
    <row r="1399" spans="13:17">
      <c r="M1399" s="247"/>
      <c r="N1399" s="247"/>
      <c r="O1399" s="247"/>
      <c r="P1399" s="247"/>
      <c r="Q1399" s="247"/>
    </row>
    <row r="1400" spans="13:17">
      <c r="M1400" s="247"/>
      <c r="N1400" s="247"/>
      <c r="O1400" s="247"/>
      <c r="P1400" s="247"/>
      <c r="Q1400" s="247"/>
    </row>
    <row r="1401" spans="13:17">
      <c r="M1401" s="247"/>
      <c r="N1401" s="247"/>
      <c r="O1401" s="247"/>
      <c r="P1401" s="247"/>
      <c r="Q1401" s="247"/>
    </row>
    <row r="1402" spans="13:17">
      <c r="M1402" s="247"/>
      <c r="N1402" s="247"/>
      <c r="O1402" s="247"/>
      <c r="P1402" s="247"/>
      <c r="Q1402" s="247"/>
    </row>
    <row r="1403" spans="13:17">
      <c r="M1403" s="247"/>
      <c r="N1403" s="247"/>
      <c r="O1403" s="247"/>
      <c r="P1403" s="247"/>
      <c r="Q1403" s="247"/>
    </row>
    <row r="1404" spans="13:17">
      <c r="M1404" s="247"/>
      <c r="N1404" s="247"/>
      <c r="O1404" s="247"/>
      <c r="P1404" s="247"/>
      <c r="Q1404" s="247"/>
    </row>
    <row r="1405" spans="13:17">
      <c r="M1405" s="247"/>
      <c r="N1405" s="247"/>
      <c r="O1405" s="247"/>
      <c r="P1405" s="247"/>
      <c r="Q1405" s="247"/>
    </row>
    <row r="1406" spans="13:17">
      <c r="M1406" s="247"/>
      <c r="N1406" s="247"/>
      <c r="O1406" s="247"/>
      <c r="P1406" s="247"/>
      <c r="Q1406" s="247"/>
    </row>
    <row r="1407" spans="13:17">
      <c r="M1407" s="247"/>
      <c r="N1407" s="247"/>
      <c r="O1407" s="247"/>
      <c r="P1407" s="247"/>
      <c r="Q1407" s="247"/>
    </row>
    <row r="1408" spans="13:17">
      <c r="M1408" s="247"/>
      <c r="N1408" s="247"/>
      <c r="O1408" s="247"/>
      <c r="P1408" s="247"/>
      <c r="Q1408" s="247"/>
    </row>
    <row r="1409" spans="13:17">
      <c r="M1409" s="247"/>
      <c r="N1409" s="247"/>
      <c r="O1409" s="247"/>
      <c r="P1409" s="247"/>
      <c r="Q1409" s="247"/>
    </row>
    <row r="1410" spans="13:17">
      <c r="M1410" s="247"/>
      <c r="N1410" s="247"/>
      <c r="O1410" s="247"/>
      <c r="P1410" s="247"/>
      <c r="Q1410" s="247"/>
    </row>
    <row r="1411" spans="13:17">
      <c r="M1411" s="247"/>
      <c r="N1411" s="247"/>
      <c r="O1411" s="247"/>
      <c r="P1411" s="247"/>
      <c r="Q1411" s="247"/>
    </row>
    <row r="1412" spans="13:17">
      <c r="M1412" s="247"/>
      <c r="N1412" s="247"/>
      <c r="O1412" s="247"/>
      <c r="P1412" s="247"/>
      <c r="Q1412" s="247"/>
    </row>
    <row r="1413" spans="13:17">
      <c r="M1413" s="247"/>
      <c r="N1413" s="247"/>
      <c r="O1413" s="247"/>
      <c r="P1413" s="247"/>
      <c r="Q1413" s="247"/>
    </row>
    <row r="1414" spans="13:17">
      <c r="M1414" s="247"/>
      <c r="N1414" s="247"/>
      <c r="O1414" s="247"/>
      <c r="P1414" s="247"/>
      <c r="Q1414" s="247"/>
    </row>
    <row r="1415" spans="13:17">
      <c r="M1415" s="247"/>
      <c r="N1415" s="247"/>
      <c r="O1415" s="247"/>
      <c r="P1415" s="247"/>
      <c r="Q1415" s="247"/>
    </row>
    <row r="1416" spans="13:17">
      <c r="M1416" s="247"/>
      <c r="N1416" s="247"/>
      <c r="O1416" s="247"/>
      <c r="P1416" s="247"/>
      <c r="Q1416" s="247"/>
    </row>
    <row r="1417" spans="13:17">
      <c r="M1417" s="247"/>
      <c r="N1417" s="247"/>
      <c r="O1417" s="247"/>
      <c r="P1417" s="247"/>
      <c r="Q1417" s="247"/>
    </row>
    <row r="1418" spans="13:17">
      <c r="M1418" s="247"/>
      <c r="N1418" s="247"/>
      <c r="O1418" s="247"/>
      <c r="P1418" s="247"/>
      <c r="Q1418" s="247"/>
    </row>
    <row r="1419" spans="13:17">
      <c r="M1419" s="247"/>
      <c r="N1419" s="247"/>
      <c r="O1419" s="247"/>
      <c r="P1419" s="247"/>
      <c r="Q1419" s="247"/>
    </row>
    <row r="1420" spans="13:17">
      <c r="M1420" s="247"/>
      <c r="N1420" s="247"/>
      <c r="O1420" s="247"/>
      <c r="P1420" s="247"/>
      <c r="Q1420" s="247"/>
    </row>
    <row r="1421" spans="13:17">
      <c r="M1421" s="247"/>
      <c r="N1421" s="247"/>
      <c r="O1421" s="247"/>
      <c r="P1421" s="247"/>
      <c r="Q1421" s="247"/>
    </row>
    <row r="1422" spans="13:17">
      <c r="M1422" s="247"/>
      <c r="N1422" s="247"/>
      <c r="O1422" s="247"/>
      <c r="P1422" s="247"/>
      <c r="Q1422" s="247"/>
    </row>
    <row r="1423" spans="13:17">
      <c r="M1423" s="247"/>
      <c r="N1423" s="247"/>
      <c r="O1423" s="247"/>
      <c r="P1423" s="247"/>
      <c r="Q1423" s="247"/>
    </row>
    <row r="1424" spans="13:17">
      <c r="M1424" s="247"/>
      <c r="N1424" s="247"/>
      <c r="O1424" s="247"/>
      <c r="P1424" s="247"/>
      <c r="Q1424" s="247"/>
    </row>
    <row r="1425" spans="13:17">
      <c r="M1425" s="247"/>
      <c r="N1425" s="247"/>
      <c r="O1425" s="247"/>
      <c r="P1425" s="247"/>
      <c r="Q1425" s="247"/>
    </row>
    <row r="1426" spans="13:17">
      <c r="M1426" s="247"/>
      <c r="N1426" s="247"/>
      <c r="O1426" s="247"/>
      <c r="P1426" s="247"/>
      <c r="Q1426" s="247"/>
    </row>
    <row r="1427" spans="13:17">
      <c r="M1427" s="247"/>
      <c r="N1427" s="247"/>
      <c r="O1427" s="247"/>
      <c r="P1427" s="247"/>
      <c r="Q1427" s="247"/>
    </row>
    <row r="1428" spans="13:17">
      <c r="M1428" s="247"/>
      <c r="N1428" s="247"/>
      <c r="O1428" s="247"/>
      <c r="P1428" s="247"/>
      <c r="Q1428" s="247"/>
    </row>
    <row r="1429" spans="13:17">
      <c r="M1429" s="247"/>
      <c r="N1429" s="247"/>
      <c r="O1429" s="247"/>
      <c r="P1429" s="247"/>
      <c r="Q1429" s="247"/>
    </row>
    <row r="1430" spans="13:17">
      <c r="M1430" s="247"/>
      <c r="N1430" s="247"/>
      <c r="O1430" s="247"/>
      <c r="P1430" s="247"/>
      <c r="Q1430" s="247"/>
    </row>
    <row r="1431" spans="13:17">
      <c r="M1431" s="247"/>
      <c r="N1431" s="247"/>
      <c r="O1431" s="247"/>
      <c r="P1431" s="247"/>
      <c r="Q1431" s="247"/>
    </row>
    <row r="1432" spans="13:17">
      <c r="M1432" s="247"/>
      <c r="N1432" s="247"/>
      <c r="O1432" s="247"/>
      <c r="P1432" s="247"/>
      <c r="Q1432" s="247"/>
    </row>
    <row r="1433" spans="13:17">
      <c r="M1433" s="247"/>
      <c r="N1433" s="247"/>
      <c r="O1433" s="247"/>
      <c r="P1433" s="247"/>
      <c r="Q1433" s="247"/>
    </row>
    <row r="1434" spans="13:17">
      <c r="M1434" s="247"/>
      <c r="N1434" s="247"/>
      <c r="O1434" s="247"/>
      <c r="P1434" s="247"/>
      <c r="Q1434" s="247"/>
    </row>
    <row r="1435" spans="13:17">
      <c r="M1435" s="247"/>
      <c r="N1435" s="247"/>
      <c r="O1435" s="247"/>
      <c r="P1435" s="247"/>
      <c r="Q1435" s="247"/>
    </row>
    <row r="1436" spans="13:17">
      <c r="M1436" s="247"/>
      <c r="N1436" s="247"/>
      <c r="O1436" s="247"/>
      <c r="P1436" s="247"/>
      <c r="Q1436" s="247"/>
    </row>
    <row r="1437" spans="13:17">
      <c r="M1437" s="247"/>
      <c r="N1437" s="247"/>
      <c r="O1437" s="247"/>
      <c r="P1437" s="247"/>
      <c r="Q1437" s="247"/>
    </row>
    <row r="1438" spans="13:17">
      <c r="M1438" s="247"/>
      <c r="N1438" s="247"/>
      <c r="O1438" s="247"/>
      <c r="P1438" s="247"/>
      <c r="Q1438" s="247"/>
    </row>
    <row r="1439" spans="13:17">
      <c r="M1439" s="247"/>
      <c r="N1439" s="247"/>
      <c r="O1439" s="247"/>
      <c r="P1439" s="247"/>
      <c r="Q1439" s="247"/>
    </row>
    <row r="1440" spans="13:17">
      <c r="M1440" s="247"/>
      <c r="N1440" s="247"/>
      <c r="O1440" s="247"/>
      <c r="P1440" s="247"/>
      <c r="Q1440" s="247"/>
    </row>
    <row r="1441" spans="13:17">
      <c r="M1441" s="247"/>
      <c r="N1441" s="247"/>
      <c r="O1441" s="247"/>
      <c r="P1441" s="247"/>
      <c r="Q1441" s="247"/>
    </row>
    <row r="1442" spans="13:17">
      <c r="M1442" s="247"/>
      <c r="N1442" s="247"/>
      <c r="O1442" s="247"/>
      <c r="P1442" s="247"/>
      <c r="Q1442" s="247"/>
    </row>
    <row r="1443" spans="13:17">
      <c r="M1443" s="247"/>
      <c r="N1443" s="247"/>
      <c r="O1443" s="247"/>
      <c r="P1443" s="247"/>
      <c r="Q1443" s="247"/>
    </row>
    <row r="1444" spans="13:17">
      <c r="M1444" s="247"/>
      <c r="N1444" s="247"/>
      <c r="O1444" s="247"/>
      <c r="P1444" s="247"/>
      <c r="Q1444" s="247"/>
    </row>
    <row r="1445" spans="13:17">
      <c r="M1445" s="247"/>
      <c r="N1445" s="247"/>
      <c r="O1445" s="247"/>
      <c r="P1445" s="247"/>
      <c r="Q1445" s="247"/>
    </row>
    <row r="1446" spans="13:17">
      <c r="M1446" s="247"/>
      <c r="N1446" s="247"/>
      <c r="O1446" s="247"/>
      <c r="P1446" s="247"/>
      <c r="Q1446" s="247"/>
    </row>
    <row r="1447" spans="13:17">
      <c r="M1447" s="247"/>
      <c r="N1447" s="247"/>
      <c r="O1447" s="247"/>
      <c r="P1447" s="247"/>
      <c r="Q1447" s="247"/>
    </row>
    <row r="1448" spans="13:17">
      <c r="M1448" s="247"/>
      <c r="N1448" s="247"/>
      <c r="O1448" s="247"/>
      <c r="P1448" s="247"/>
      <c r="Q1448" s="247"/>
    </row>
    <row r="1449" spans="13:17">
      <c r="M1449" s="247"/>
      <c r="N1449" s="247"/>
      <c r="O1449" s="247"/>
      <c r="P1449" s="247"/>
      <c r="Q1449" s="247"/>
    </row>
    <row r="1450" spans="13:17">
      <c r="M1450" s="247"/>
      <c r="N1450" s="247"/>
      <c r="O1450" s="247"/>
      <c r="P1450" s="247"/>
      <c r="Q1450" s="247"/>
    </row>
    <row r="1451" spans="13:17">
      <c r="M1451" s="247"/>
      <c r="N1451" s="247"/>
      <c r="O1451" s="247"/>
      <c r="P1451" s="247"/>
      <c r="Q1451" s="247"/>
    </row>
    <row r="1452" spans="13:17">
      <c r="M1452" s="247"/>
      <c r="N1452" s="247"/>
      <c r="O1452" s="247"/>
      <c r="P1452" s="247"/>
      <c r="Q1452" s="247"/>
    </row>
    <row r="1453" spans="13:17">
      <c r="M1453" s="247"/>
      <c r="N1453" s="247"/>
      <c r="O1453" s="247"/>
      <c r="P1453" s="247"/>
      <c r="Q1453" s="247"/>
    </row>
    <row r="1454" spans="13:17">
      <c r="M1454" s="247"/>
      <c r="N1454" s="247"/>
      <c r="O1454" s="247"/>
      <c r="P1454" s="247"/>
      <c r="Q1454" s="247"/>
    </row>
    <row r="1455" spans="13:17">
      <c r="M1455" s="247"/>
      <c r="N1455" s="247"/>
      <c r="O1455" s="247"/>
      <c r="P1455" s="247"/>
      <c r="Q1455" s="247"/>
    </row>
    <row r="1456" spans="13:17">
      <c r="M1456" s="247"/>
      <c r="N1456" s="247"/>
      <c r="O1456" s="247"/>
      <c r="P1456" s="247"/>
      <c r="Q1456" s="247"/>
    </row>
    <row r="1457" spans="13:17">
      <c r="M1457" s="247"/>
      <c r="N1457" s="247"/>
      <c r="O1457" s="247"/>
      <c r="P1457" s="247"/>
      <c r="Q1457" s="247"/>
    </row>
    <row r="1458" spans="13:17">
      <c r="M1458" s="247"/>
      <c r="N1458" s="247"/>
      <c r="O1458" s="247"/>
      <c r="P1458" s="247"/>
      <c r="Q1458" s="247"/>
    </row>
    <row r="1459" spans="13:17">
      <c r="M1459" s="247"/>
      <c r="N1459" s="247"/>
      <c r="O1459" s="247"/>
      <c r="P1459" s="247"/>
      <c r="Q1459" s="247"/>
    </row>
    <row r="1460" spans="13:17">
      <c r="M1460" s="247"/>
      <c r="N1460" s="247"/>
      <c r="O1460" s="247"/>
      <c r="P1460" s="247"/>
      <c r="Q1460" s="247"/>
    </row>
    <row r="1461" spans="13:17">
      <c r="M1461" s="247"/>
      <c r="N1461" s="247"/>
      <c r="O1461" s="247"/>
      <c r="P1461" s="247"/>
      <c r="Q1461" s="247"/>
    </row>
    <row r="1462" spans="13:17">
      <c r="M1462" s="247"/>
      <c r="N1462" s="247"/>
      <c r="O1462" s="247"/>
      <c r="P1462" s="247"/>
      <c r="Q1462" s="247"/>
    </row>
    <row r="1463" spans="13:17">
      <c r="M1463" s="247"/>
      <c r="N1463" s="247"/>
      <c r="O1463" s="247"/>
      <c r="P1463" s="247"/>
      <c r="Q1463" s="247"/>
    </row>
    <row r="1464" spans="13:17">
      <c r="M1464" s="247"/>
      <c r="N1464" s="247"/>
      <c r="O1464" s="247"/>
      <c r="P1464" s="247"/>
      <c r="Q1464" s="247"/>
    </row>
    <row r="1465" spans="13:17">
      <c r="M1465" s="247"/>
      <c r="N1465" s="247"/>
      <c r="O1465" s="247"/>
      <c r="P1465" s="247"/>
      <c r="Q1465" s="247"/>
    </row>
    <row r="1466" spans="13:17">
      <c r="M1466" s="247"/>
      <c r="N1466" s="247"/>
      <c r="O1466" s="247"/>
      <c r="P1466" s="247"/>
      <c r="Q1466" s="247"/>
    </row>
    <row r="1467" spans="13:17">
      <c r="M1467" s="247"/>
      <c r="N1467" s="247"/>
      <c r="O1467" s="247"/>
      <c r="P1467" s="247"/>
      <c r="Q1467" s="247"/>
    </row>
    <row r="1468" spans="13:17">
      <c r="M1468" s="247"/>
      <c r="N1468" s="247"/>
      <c r="O1468" s="247"/>
      <c r="P1468" s="247"/>
      <c r="Q1468" s="247"/>
    </row>
    <row r="1469" spans="13:17">
      <c r="M1469" s="247"/>
      <c r="N1469" s="247"/>
      <c r="O1469" s="247"/>
      <c r="P1469" s="247"/>
      <c r="Q1469" s="247"/>
    </row>
    <row r="1470" spans="13:17">
      <c r="M1470" s="247"/>
      <c r="N1470" s="247"/>
      <c r="O1470" s="247"/>
      <c r="P1470" s="247"/>
      <c r="Q1470" s="247"/>
    </row>
    <row r="1471" spans="13:17">
      <c r="M1471" s="247"/>
      <c r="N1471" s="247"/>
      <c r="O1471" s="247"/>
      <c r="P1471" s="247"/>
      <c r="Q1471" s="247"/>
    </row>
    <row r="1472" spans="13:17">
      <c r="M1472" s="247"/>
      <c r="N1472" s="247"/>
      <c r="O1472" s="247"/>
      <c r="P1472" s="247"/>
      <c r="Q1472" s="247"/>
    </row>
    <row r="1473" spans="13:17">
      <c r="M1473" s="247"/>
      <c r="N1473" s="247"/>
      <c r="O1473" s="247"/>
      <c r="P1473" s="247"/>
      <c r="Q1473" s="247"/>
    </row>
    <row r="1474" spans="13:17">
      <c r="M1474" s="247"/>
      <c r="N1474" s="247"/>
      <c r="O1474" s="247"/>
      <c r="P1474" s="247"/>
      <c r="Q1474" s="247"/>
    </row>
    <row r="1475" spans="13:17">
      <c r="M1475" s="247"/>
      <c r="N1475" s="247"/>
      <c r="O1475" s="247"/>
      <c r="P1475" s="247"/>
      <c r="Q1475" s="247"/>
    </row>
    <row r="1476" spans="13:17">
      <c r="M1476" s="247"/>
      <c r="N1476" s="247"/>
      <c r="O1476" s="247"/>
      <c r="P1476" s="247"/>
      <c r="Q1476" s="247"/>
    </row>
    <row r="1477" spans="13:17">
      <c r="M1477" s="247"/>
      <c r="N1477" s="247"/>
      <c r="O1477" s="247"/>
      <c r="P1477" s="247"/>
      <c r="Q1477" s="247"/>
    </row>
    <row r="1478" spans="13:17">
      <c r="M1478" s="247"/>
      <c r="N1478" s="247"/>
      <c r="O1478" s="247"/>
      <c r="P1478" s="247"/>
      <c r="Q1478" s="247"/>
    </row>
    <row r="1479" spans="13:17">
      <c r="M1479" s="247"/>
      <c r="N1479" s="247"/>
      <c r="O1479" s="247"/>
      <c r="P1479" s="247"/>
      <c r="Q1479" s="247"/>
    </row>
    <row r="1480" spans="13:17">
      <c r="M1480" s="247"/>
      <c r="N1480" s="247"/>
      <c r="O1480" s="247"/>
      <c r="P1480" s="247"/>
      <c r="Q1480" s="247"/>
    </row>
    <row r="1481" spans="13:17">
      <c r="M1481" s="247"/>
      <c r="N1481" s="247"/>
      <c r="O1481" s="247"/>
      <c r="P1481" s="247"/>
      <c r="Q1481" s="247"/>
    </row>
    <row r="1482" spans="13:17">
      <c r="M1482" s="247"/>
      <c r="N1482" s="247"/>
      <c r="O1482" s="247"/>
      <c r="P1482" s="247"/>
      <c r="Q1482" s="247"/>
    </row>
    <row r="1483" spans="13:17">
      <c r="M1483" s="247"/>
      <c r="N1483" s="247"/>
      <c r="O1483" s="247"/>
      <c r="P1483" s="247"/>
      <c r="Q1483" s="247"/>
    </row>
    <row r="1484" spans="13:17">
      <c r="M1484" s="247"/>
      <c r="N1484" s="247"/>
      <c r="O1484" s="247"/>
      <c r="P1484" s="247"/>
      <c r="Q1484" s="247"/>
    </row>
    <row r="1485" spans="13:17">
      <c r="M1485" s="247"/>
      <c r="N1485" s="247"/>
      <c r="O1485" s="247"/>
      <c r="P1485" s="247"/>
      <c r="Q1485" s="247"/>
    </row>
    <row r="1486" spans="13:17">
      <c r="M1486" s="247"/>
      <c r="N1486" s="247"/>
      <c r="O1486" s="247"/>
      <c r="P1486" s="247"/>
      <c r="Q1486" s="247"/>
    </row>
    <row r="1487" spans="13:17">
      <c r="M1487" s="247"/>
      <c r="N1487" s="247"/>
      <c r="O1487" s="247"/>
      <c r="P1487" s="247"/>
      <c r="Q1487" s="247"/>
    </row>
    <row r="1488" spans="13:17">
      <c r="M1488" s="247"/>
      <c r="N1488" s="247"/>
      <c r="O1488" s="247"/>
      <c r="P1488" s="247"/>
      <c r="Q1488" s="247"/>
    </row>
    <row r="1489" spans="13:17">
      <c r="M1489" s="247"/>
      <c r="N1489" s="247"/>
      <c r="O1489" s="247"/>
      <c r="P1489" s="247"/>
      <c r="Q1489" s="247"/>
    </row>
    <row r="1490" spans="13:17">
      <c r="M1490" s="247"/>
      <c r="N1490" s="247"/>
      <c r="O1490" s="247"/>
      <c r="P1490" s="247"/>
      <c r="Q1490" s="247"/>
    </row>
    <row r="1491" spans="13:17">
      <c r="M1491" s="247"/>
      <c r="N1491" s="247"/>
      <c r="O1491" s="247"/>
      <c r="P1491" s="247"/>
      <c r="Q1491" s="247"/>
    </row>
    <row r="1492" spans="13:17">
      <c r="M1492" s="247"/>
      <c r="N1492" s="247"/>
      <c r="O1492" s="247"/>
      <c r="P1492" s="247"/>
      <c r="Q1492" s="247"/>
    </row>
    <row r="1493" spans="13:17">
      <c r="M1493" s="247"/>
      <c r="N1493" s="247"/>
      <c r="O1493" s="247"/>
      <c r="P1493" s="247"/>
      <c r="Q1493" s="247"/>
    </row>
    <row r="1494" spans="13:17">
      <c r="M1494" s="247"/>
      <c r="N1494" s="247"/>
      <c r="O1494" s="247"/>
      <c r="P1494" s="247"/>
      <c r="Q1494" s="247"/>
    </row>
    <row r="1495" spans="13:17">
      <c r="M1495" s="247"/>
      <c r="N1495" s="247"/>
      <c r="O1495" s="247"/>
      <c r="P1495" s="247"/>
      <c r="Q1495" s="247"/>
    </row>
    <row r="1496" spans="13:17">
      <c r="M1496" s="247"/>
      <c r="N1496" s="247"/>
      <c r="O1496" s="247"/>
      <c r="P1496" s="247"/>
      <c r="Q1496" s="247"/>
    </row>
    <row r="1497" spans="13:17">
      <c r="M1497" s="247"/>
      <c r="N1497" s="247"/>
      <c r="O1497" s="247"/>
      <c r="P1497" s="247"/>
      <c r="Q1497" s="247"/>
    </row>
    <row r="1498" spans="13:17">
      <c r="M1498" s="247"/>
      <c r="N1498" s="247"/>
      <c r="O1498" s="247"/>
      <c r="P1498" s="247"/>
      <c r="Q1498" s="247"/>
    </row>
    <row r="1499" spans="13:17">
      <c r="M1499" s="247"/>
      <c r="N1499" s="247"/>
      <c r="O1499" s="247"/>
      <c r="P1499" s="247"/>
      <c r="Q1499" s="247"/>
    </row>
    <row r="1500" spans="13:17">
      <c r="M1500" s="247"/>
      <c r="N1500" s="247"/>
      <c r="O1500" s="247"/>
      <c r="P1500" s="247"/>
      <c r="Q1500" s="247"/>
    </row>
    <row r="1501" spans="13:17">
      <c r="M1501" s="247"/>
      <c r="N1501" s="247"/>
      <c r="O1501" s="247"/>
      <c r="P1501" s="247"/>
      <c r="Q1501" s="247"/>
    </row>
    <row r="1502" spans="13:17">
      <c r="M1502" s="247"/>
      <c r="N1502" s="247"/>
      <c r="O1502" s="247"/>
      <c r="P1502" s="247"/>
      <c r="Q1502" s="247"/>
    </row>
    <row r="1503" spans="13:17">
      <c r="M1503" s="247"/>
      <c r="N1503" s="247"/>
      <c r="O1503" s="247"/>
      <c r="P1503" s="247"/>
      <c r="Q1503" s="247"/>
    </row>
    <row r="1504" spans="13:17">
      <c r="M1504" s="247"/>
      <c r="N1504" s="247"/>
      <c r="O1504" s="247"/>
      <c r="P1504" s="247"/>
      <c r="Q1504" s="247"/>
    </row>
    <row r="1505" spans="13:17">
      <c r="M1505" s="247"/>
      <c r="N1505" s="247"/>
      <c r="O1505" s="247"/>
      <c r="P1505" s="247"/>
      <c r="Q1505" s="247"/>
    </row>
    <row r="1506" spans="13:17">
      <c r="M1506" s="247"/>
      <c r="N1506" s="247"/>
      <c r="O1506" s="247"/>
      <c r="P1506" s="247"/>
      <c r="Q1506" s="247"/>
    </row>
    <row r="1507" spans="13:17">
      <c r="M1507" s="247"/>
      <c r="N1507" s="247"/>
      <c r="O1507" s="247"/>
      <c r="P1507" s="247"/>
      <c r="Q1507" s="247"/>
    </row>
    <row r="1508" spans="13:17">
      <c r="M1508" s="247"/>
      <c r="N1508" s="247"/>
      <c r="O1508" s="247"/>
      <c r="P1508" s="247"/>
      <c r="Q1508" s="247"/>
    </row>
    <row r="1509" spans="13:17">
      <c r="M1509" s="247"/>
      <c r="N1509" s="247"/>
      <c r="O1509" s="247"/>
      <c r="P1509" s="247"/>
      <c r="Q1509" s="247"/>
    </row>
    <row r="1510" spans="13:17">
      <c r="M1510" s="247"/>
      <c r="N1510" s="247"/>
      <c r="O1510" s="247"/>
      <c r="P1510" s="247"/>
      <c r="Q1510" s="247"/>
    </row>
    <row r="1511" spans="13:17">
      <c r="M1511" s="247"/>
      <c r="N1511" s="247"/>
      <c r="O1511" s="247"/>
      <c r="P1511" s="247"/>
      <c r="Q1511" s="247"/>
    </row>
    <row r="1512" spans="13:17">
      <c r="M1512" s="247"/>
      <c r="N1512" s="247"/>
      <c r="O1512" s="247"/>
      <c r="P1512" s="247"/>
      <c r="Q1512" s="247"/>
    </row>
    <row r="1513" spans="13:17">
      <c r="M1513" s="247"/>
      <c r="N1513" s="247"/>
      <c r="O1513" s="247"/>
      <c r="P1513" s="247"/>
      <c r="Q1513" s="247"/>
    </row>
    <row r="1514" spans="13:17">
      <c r="M1514" s="247"/>
      <c r="N1514" s="247"/>
      <c r="O1514" s="247"/>
      <c r="P1514" s="247"/>
      <c r="Q1514" s="247"/>
    </row>
    <row r="1515" spans="13:17">
      <c r="M1515" s="247"/>
      <c r="N1515" s="247"/>
      <c r="O1515" s="247"/>
      <c r="P1515" s="247"/>
      <c r="Q1515" s="247"/>
    </row>
    <row r="1516" spans="13:17">
      <c r="M1516" s="247"/>
      <c r="N1516" s="247"/>
      <c r="O1516" s="247"/>
      <c r="P1516" s="247"/>
      <c r="Q1516" s="247"/>
    </row>
    <row r="1517" spans="13:17">
      <c r="M1517" s="247"/>
      <c r="N1517" s="247"/>
      <c r="O1517" s="247"/>
      <c r="P1517" s="247"/>
      <c r="Q1517" s="247"/>
    </row>
    <row r="1518" spans="13:17">
      <c r="M1518" s="247"/>
      <c r="N1518" s="247"/>
      <c r="O1518" s="247"/>
      <c r="P1518" s="247"/>
      <c r="Q1518" s="247"/>
    </row>
    <row r="1519" spans="13:17">
      <c r="M1519" s="247"/>
      <c r="N1519" s="247"/>
      <c r="O1519" s="247"/>
      <c r="P1519" s="247"/>
      <c r="Q1519" s="247"/>
    </row>
    <row r="1520" spans="13:17">
      <c r="M1520" s="247"/>
      <c r="N1520" s="247"/>
      <c r="O1520" s="247"/>
      <c r="P1520" s="247"/>
      <c r="Q1520" s="247"/>
    </row>
    <row r="1521" spans="13:17">
      <c r="M1521" s="247"/>
      <c r="N1521" s="247"/>
      <c r="O1521" s="247"/>
      <c r="P1521" s="247"/>
      <c r="Q1521" s="247"/>
    </row>
    <row r="1522" spans="13:17">
      <c r="M1522" s="247"/>
      <c r="N1522" s="247"/>
      <c r="O1522" s="247"/>
      <c r="P1522" s="247"/>
      <c r="Q1522" s="247"/>
    </row>
    <row r="1523" spans="13:17">
      <c r="M1523" s="247"/>
      <c r="N1523" s="247"/>
      <c r="O1523" s="247"/>
      <c r="P1523" s="247"/>
      <c r="Q1523" s="247"/>
    </row>
    <row r="1524" spans="13:17">
      <c r="M1524" s="247"/>
      <c r="N1524" s="247"/>
      <c r="O1524" s="247"/>
      <c r="P1524" s="247"/>
      <c r="Q1524" s="247"/>
    </row>
    <row r="1525" spans="13:17">
      <c r="M1525" s="247"/>
      <c r="N1525" s="247"/>
      <c r="O1525" s="247"/>
      <c r="P1525" s="247"/>
      <c r="Q1525" s="247"/>
    </row>
    <row r="1526" spans="13:17">
      <c r="M1526" s="247"/>
      <c r="N1526" s="247"/>
      <c r="O1526" s="247"/>
      <c r="P1526" s="247"/>
      <c r="Q1526" s="247"/>
    </row>
    <row r="1527" spans="13:17">
      <c r="M1527" s="247"/>
      <c r="N1527" s="247"/>
      <c r="O1527" s="247"/>
      <c r="P1527" s="247"/>
      <c r="Q1527" s="247"/>
    </row>
    <row r="1528" spans="13:17">
      <c r="M1528" s="247"/>
      <c r="N1528" s="247"/>
      <c r="O1528" s="247"/>
      <c r="P1528" s="247"/>
      <c r="Q1528" s="247"/>
    </row>
    <row r="1529" spans="13:17">
      <c r="M1529" s="247"/>
      <c r="N1529" s="247"/>
      <c r="O1529" s="247"/>
      <c r="P1529" s="247"/>
      <c r="Q1529" s="247"/>
    </row>
    <row r="1530" spans="13:17">
      <c r="M1530" s="247"/>
      <c r="N1530" s="247"/>
      <c r="O1530" s="247"/>
      <c r="P1530" s="247"/>
      <c r="Q1530" s="247"/>
    </row>
    <row r="1531" spans="13:17">
      <c r="M1531" s="247"/>
      <c r="N1531" s="247"/>
      <c r="O1531" s="247"/>
      <c r="P1531" s="247"/>
      <c r="Q1531" s="247"/>
    </row>
    <row r="1532" spans="13:17">
      <c r="M1532" s="247"/>
      <c r="N1532" s="247"/>
      <c r="O1532" s="247"/>
      <c r="P1532" s="247"/>
      <c r="Q1532" s="247"/>
    </row>
    <row r="1533" spans="13:17">
      <c r="M1533" s="247"/>
      <c r="N1533" s="247"/>
      <c r="O1533" s="247"/>
      <c r="P1533" s="247"/>
      <c r="Q1533" s="247"/>
    </row>
    <row r="1534" spans="13:17">
      <c r="M1534" s="247"/>
      <c r="N1534" s="247"/>
      <c r="O1534" s="247"/>
      <c r="P1534" s="247"/>
      <c r="Q1534" s="247"/>
    </row>
    <row r="1535" spans="13:17">
      <c r="M1535" s="247"/>
      <c r="N1535" s="247"/>
      <c r="O1535" s="247"/>
      <c r="P1535" s="247"/>
      <c r="Q1535" s="247"/>
    </row>
    <row r="1536" spans="13:17">
      <c r="M1536" s="247"/>
      <c r="N1536" s="247"/>
      <c r="O1536" s="247"/>
      <c r="P1536" s="247"/>
      <c r="Q1536" s="247"/>
    </row>
    <row r="1537" spans="13:17">
      <c r="M1537" s="247"/>
      <c r="N1537" s="247"/>
      <c r="O1537" s="247"/>
      <c r="P1537" s="247"/>
      <c r="Q1537" s="247"/>
    </row>
    <row r="1538" spans="13:17">
      <c r="M1538" s="247"/>
      <c r="N1538" s="247"/>
      <c r="O1538" s="247"/>
      <c r="P1538" s="247"/>
      <c r="Q1538" s="247"/>
    </row>
    <row r="1539" spans="13:17">
      <c r="M1539" s="247"/>
      <c r="N1539" s="247"/>
      <c r="O1539" s="247"/>
      <c r="P1539" s="247"/>
      <c r="Q1539" s="247"/>
    </row>
    <row r="1540" spans="13:17">
      <c r="M1540" s="247"/>
      <c r="N1540" s="247"/>
      <c r="O1540" s="247"/>
      <c r="P1540" s="247"/>
      <c r="Q1540" s="247"/>
    </row>
    <row r="1541" spans="13:17">
      <c r="M1541" s="247"/>
      <c r="N1541" s="247"/>
      <c r="O1541" s="247"/>
      <c r="P1541" s="247"/>
      <c r="Q1541" s="247"/>
    </row>
    <row r="1542" spans="13:17">
      <c r="M1542" s="247"/>
      <c r="N1542" s="247"/>
      <c r="O1542" s="247"/>
      <c r="P1542" s="247"/>
      <c r="Q1542" s="247"/>
    </row>
    <row r="1543" spans="13:17">
      <c r="M1543" s="247"/>
      <c r="N1543" s="247"/>
      <c r="O1543" s="247"/>
      <c r="P1543" s="247"/>
      <c r="Q1543" s="247"/>
    </row>
    <row r="1544" spans="13:17">
      <c r="M1544" s="247"/>
      <c r="N1544" s="247"/>
      <c r="O1544" s="247"/>
      <c r="P1544" s="247"/>
      <c r="Q1544" s="247"/>
    </row>
    <row r="1545" spans="13:17">
      <c r="M1545" s="247"/>
      <c r="N1545" s="247"/>
      <c r="O1545" s="247"/>
      <c r="P1545" s="247"/>
      <c r="Q1545" s="247"/>
    </row>
    <row r="1546" spans="13:17">
      <c r="M1546" s="247"/>
      <c r="N1546" s="247"/>
      <c r="O1546" s="247"/>
      <c r="P1546" s="247"/>
      <c r="Q1546" s="247"/>
    </row>
    <row r="1547" spans="13:17">
      <c r="M1547" s="247"/>
      <c r="N1547" s="247"/>
      <c r="O1547" s="247"/>
      <c r="P1547" s="247"/>
      <c r="Q1547" s="247"/>
    </row>
    <row r="1548" spans="13:17">
      <c r="M1548" s="247"/>
      <c r="N1548" s="247"/>
      <c r="O1548" s="247"/>
      <c r="P1548" s="247"/>
      <c r="Q1548" s="247"/>
    </row>
    <row r="1549" spans="13:17">
      <c r="M1549" s="247"/>
      <c r="N1549" s="247"/>
      <c r="O1549" s="247"/>
      <c r="P1549" s="247"/>
      <c r="Q1549" s="247"/>
    </row>
    <row r="1550" spans="13:17">
      <c r="M1550" s="247"/>
      <c r="N1550" s="247"/>
      <c r="O1550" s="247"/>
      <c r="P1550" s="247"/>
      <c r="Q1550" s="247"/>
    </row>
    <row r="1551" spans="13:17">
      <c r="M1551" s="247"/>
      <c r="N1551" s="247"/>
      <c r="O1551" s="247"/>
      <c r="P1551" s="247"/>
      <c r="Q1551" s="247"/>
    </row>
    <row r="1552" spans="13:17">
      <c r="M1552" s="247"/>
      <c r="N1552" s="247"/>
      <c r="O1552" s="247"/>
      <c r="P1552" s="247"/>
      <c r="Q1552" s="247"/>
    </row>
    <row r="1553" spans="13:17">
      <c r="M1553" s="247"/>
      <c r="N1553" s="247"/>
      <c r="O1553" s="247"/>
      <c r="P1553" s="247"/>
      <c r="Q1553" s="247"/>
    </row>
    <row r="1554" spans="13:17">
      <c r="M1554" s="247"/>
      <c r="N1554" s="247"/>
      <c r="O1554" s="247"/>
      <c r="P1554" s="247"/>
      <c r="Q1554" s="247"/>
    </row>
    <row r="1555" spans="13:17">
      <c r="M1555" s="247"/>
      <c r="N1555" s="247"/>
      <c r="O1555" s="247"/>
      <c r="P1555" s="247"/>
      <c r="Q1555" s="247"/>
    </row>
    <row r="1556" spans="13:17">
      <c r="M1556" s="247"/>
      <c r="N1556" s="247"/>
      <c r="O1556" s="247"/>
      <c r="P1556" s="247"/>
      <c r="Q1556" s="247"/>
    </row>
    <row r="1557" spans="13:17">
      <c r="M1557" s="247"/>
      <c r="N1557" s="247"/>
      <c r="O1557" s="247"/>
      <c r="P1557" s="247"/>
      <c r="Q1557" s="247"/>
    </row>
    <row r="1558" spans="13:17">
      <c r="M1558" s="247"/>
      <c r="N1558" s="247"/>
      <c r="O1558" s="247"/>
      <c r="P1558" s="247"/>
      <c r="Q1558" s="247"/>
    </row>
    <row r="1559" spans="13:17">
      <c r="M1559" s="247"/>
      <c r="N1559" s="247"/>
      <c r="O1559" s="247"/>
      <c r="P1559" s="247"/>
      <c r="Q1559" s="247"/>
    </row>
    <row r="1560" spans="13:17">
      <c r="M1560" s="247"/>
      <c r="N1560" s="247"/>
      <c r="O1560" s="247"/>
      <c r="P1560" s="247"/>
      <c r="Q1560" s="247"/>
    </row>
    <row r="1561" spans="13:17">
      <c r="M1561" s="247"/>
      <c r="N1561" s="247"/>
      <c r="O1561" s="247"/>
      <c r="P1561" s="247"/>
      <c r="Q1561" s="247"/>
    </row>
    <row r="1562" spans="13:17">
      <c r="M1562" s="247"/>
      <c r="N1562" s="247"/>
      <c r="O1562" s="247"/>
      <c r="P1562" s="247"/>
      <c r="Q1562" s="247"/>
    </row>
    <row r="1563" spans="13:17">
      <c r="M1563" s="247"/>
      <c r="N1563" s="247"/>
      <c r="O1563" s="247"/>
      <c r="P1563" s="247"/>
      <c r="Q1563" s="247"/>
    </row>
    <row r="1564" spans="13:17">
      <c r="M1564" s="247"/>
      <c r="N1564" s="247"/>
      <c r="O1564" s="247"/>
      <c r="P1564" s="247"/>
      <c r="Q1564" s="247"/>
    </row>
    <row r="1565" spans="13:17">
      <c r="M1565" s="247"/>
      <c r="N1565" s="247"/>
      <c r="O1565" s="247"/>
      <c r="P1565" s="247"/>
      <c r="Q1565" s="247"/>
    </row>
    <row r="1566" spans="13:17">
      <c r="M1566" s="247"/>
      <c r="N1566" s="247"/>
      <c r="O1566" s="247"/>
      <c r="P1566" s="247"/>
      <c r="Q1566" s="247"/>
    </row>
    <row r="1567" spans="13:17">
      <c r="M1567" s="247"/>
      <c r="N1567" s="247"/>
      <c r="O1567" s="247"/>
      <c r="P1567" s="247"/>
      <c r="Q1567" s="247"/>
    </row>
    <row r="1568" spans="13:17">
      <c r="M1568" s="247"/>
      <c r="N1568" s="247"/>
      <c r="O1568" s="247"/>
      <c r="P1568" s="247"/>
      <c r="Q1568" s="247"/>
    </row>
    <row r="1569" spans="13:17">
      <c r="M1569" s="247"/>
      <c r="N1569" s="247"/>
      <c r="O1569" s="247"/>
      <c r="P1569" s="247"/>
      <c r="Q1569" s="247"/>
    </row>
    <row r="1570" spans="13:17">
      <c r="M1570" s="247"/>
      <c r="N1570" s="247"/>
      <c r="O1570" s="247"/>
      <c r="P1570" s="247"/>
      <c r="Q1570" s="247"/>
    </row>
    <row r="1571" spans="13:17">
      <c r="M1571" s="247"/>
      <c r="N1571" s="247"/>
      <c r="O1571" s="247"/>
      <c r="P1571" s="247"/>
      <c r="Q1571" s="247"/>
    </row>
    <row r="1572" spans="13:17">
      <c r="M1572" s="247"/>
      <c r="N1572" s="247"/>
      <c r="O1572" s="247"/>
      <c r="P1572" s="247"/>
      <c r="Q1572" s="247"/>
    </row>
    <row r="1573" spans="13:17">
      <c r="M1573" s="247"/>
      <c r="N1573" s="247"/>
      <c r="O1573" s="247"/>
      <c r="P1573" s="247"/>
      <c r="Q1573" s="247"/>
    </row>
    <row r="1574" spans="13:17">
      <c r="M1574" s="247"/>
      <c r="N1574" s="247"/>
      <c r="O1574" s="247"/>
      <c r="P1574" s="247"/>
      <c r="Q1574" s="247"/>
    </row>
    <row r="1575" spans="13:17">
      <c r="M1575" s="247"/>
      <c r="N1575" s="247"/>
      <c r="O1575" s="247"/>
      <c r="P1575" s="247"/>
      <c r="Q1575" s="247"/>
    </row>
    <row r="1576" spans="13:17">
      <c r="M1576" s="247"/>
      <c r="N1576" s="247"/>
      <c r="O1576" s="247"/>
      <c r="P1576" s="247"/>
      <c r="Q1576" s="247"/>
    </row>
    <row r="1577" spans="13:17">
      <c r="M1577" s="247"/>
      <c r="N1577" s="247"/>
      <c r="O1577" s="247"/>
      <c r="P1577" s="247"/>
      <c r="Q1577" s="247"/>
    </row>
    <row r="1578" spans="13:17">
      <c r="M1578" s="247"/>
      <c r="N1578" s="247"/>
      <c r="O1578" s="247"/>
      <c r="P1578" s="247"/>
      <c r="Q1578" s="247"/>
    </row>
    <row r="1579" spans="13:17">
      <c r="M1579" s="247"/>
      <c r="N1579" s="247"/>
      <c r="O1579" s="247"/>
      <c r="P1579" s="247"/>
      <c r="Q1579" s="247"/>
    </row>
    <row r="1580" spans="13:17">
      <c r="M1580" s="247"/>
      <c r="N1580" s="247"/>
      <c r="O1580" s="247"/>
      <c r="P1580" s="247"/>
      <c r="Q1580" s="247"/>
    </row>
    <row r="1581" spans="13:17">
      <c r="M1581" s="247"/>
      <c r="N1581" s="247"/>
      <c r="O1581" s="247"/>
      <c r="P1581" s="247"/>
      <c r="Q1581" s="247"/>
    </row>
    <row r="1582" spans="13:17">
      <c r="M1582" s="247"/>
      <c r="N1582" s="247"/>
      <c r="O1582" s="247"/>
      <c r="P1582" s="247"/>
      <c r="Q1582" s="247"/>
    </row>
    <row r="1583" spans="13:17">
      <c r="M1583" s="247"/>
      <c r="N1583" s="247"/>
      <c r="O1583" s="247"/>
      <c r="P1583" s="247"/>
      <c r="Q1583" s="247"/>
    </row>
    <row r="1584" spans="13:17">
      <c r="M1584" s="247"/>
      <c r="N1584" s="247"/>
      <c r="O1584" s="247"/>
      <c r="P1584" s="247"/>
      <c r="Q1584" s="247"/>
    </row>
    <row r="1585" spans="13:17">
      <c r="M1585" s="247"/>
      <c r="N1585" s="247"/>
      <c r="O1585" s="247"/>
      <c r="P1585" s="247"/>
      <c r="Q1585" s="247"/>
    </row>
    <row r="1586" spans="13:17">
      <c r="M1586" s="247"/>
      <c r="N1586" s="247"/>
      <c r="O1586" s="247"/>
      <c r="P1586" s="247"/>
      <c r="Q1586" s="247"/>
    </row>
    <row r="1587" spans="13:17">
      <c r="M1587" s="247"/>
      <c r="N1587" s="247"/>
      <c r="O1587" s="247"/>
      <c r="P1587" s="247"/>
      <c r="Q1587" s="247"/>
    </row>
    <row r="1588" spans="13:17">
      <c r="M1588" s="247"/>
      <c r="N1588" s="247"/>
      <c r="O1588" s="247"/>
      <c r="P1588" s="247"/>
      <c r="Q1588" s="247"/>
    </row>
    <row r="1589" spans="13:17">
      <c r="M1589" s="247"/>
      <c r="N1589" s="247"/>
      <c r="O1589" s="247"/>
      <c r="P1589" s="247"/>
      <c r="Q1589" s="247"/>
    </row>
    <row r="1590" spans="13:17">
      <c r="M1590" s="247"/>
      <c r="N1590" s="247"/>
      <c r="O1590" s="247"/>
      <c r="P1590" s="247"/>
      <c r="Q1590" s="247"/>
    </row>
    <row r="1591" spans="13:17">
      <c r="M1591" s="247"/>
      <c r="N1591" s="247"/>
      <c r="O1591" s="247"/>
      <c r="P1591" s="247"/>
      <c r="Q1591" s="247"/>
    </row>
    <row r="1592" spans="13:17">
      <c r="M1592" s="247"/>
      <c r="N1592" s="247"/>
      <c r="O1592" s="247"/>
      <c r="P1592" s="247"/>
      <c r="Q1592" s="247"/>
    </row>
    <row r="1593" spans="13:17">
      <c r="M1593" s="247"/>
      <c r="N1593" s="247"/>
      <c r="O1593" s="247"/>
      <c r="P1593" s="247"/>
      <c r="Q1593" s="247"/>
    </row>
    <row r="1594" spans="13:17">
      <c r="M1594" s="247"/>
      <c r="N1594" s="247"/>
      <c r="O1594" s="247"/>
      <c r="P1594" s="247"/>
      <c r="Q1594" s="247"/>
    </row>
    <row r="1595" spans="13:17">
      <c r="M1595" s="247"/>
      <c r="N1595" s="247"/>
      <c r="O1595" s="247"/>
      <c r="P1595" s="247"/>
      <c r="Q1595" s="247"/>
    </row>
    <row r="1596" spans="13:17">
      <c r="M1596" s="247"/>
      <c r="N1596" s="247"/>
      <c r="O1596" s="247"/>
      <c r="P1596" s="247"/>
      <c r="Q1596" s="247"/>
    </row>
    <row r="1597" spans="13:17">
      <c r="M1597" s="247"/>
      <c r="N1597" s="247"/>
      <c r="O1597" s="247"/>
      <c r="P1597" s="247"/>
      <c r="Q1597" s="247"/>
    </row>
    <row r="1598" spans="13:17">
      <c r="M1598" s="247"/>
      <c r="N1598" s="247"/>
      <c r="O1598" s="247"/>
      <c r="P1598" s="247"/>
      <c r="Q1598" s="247"/>
    </row>
    <row r="1599" spans="13:17">
      <c r="M1599" s="247"/>
      <c r="N1599" s="247"/>
      <c r="O1599" s="247"/>
      <c r="P1599" s="247"/>
      <c r="Q1599" s="247"/>
    </row>
    <row r="1600" spans="13:17">
      <c r="M1600" s="247"/>
      <c r="N1600" s="247"/>
      <c r="O1600" s="247"/>
      <c r="P1600" s="247"/>
      <c r="Q1600" s="247"/>
    </row>
    <row r="1601" spans="13:17">
      <c r="M1601" s="247"/>
      <c r="N1601" s="247"/>
      <c r="O1601" s="247"/>
      <c r="P1601" s="247"/>
      <c r="Q1601" s="247"/>
    </row>
    <row r="1602" spans="13:17">
      <c r="M1602" s="247"/>
      <c r="N1602" s="247"/>
      <c r="O1602" s="247"/>
      <c r="P1602" s="247"/>
      <c r="Q1602" s="247"/>
    </row>
    <row r="1603" spans="13:17">
      <c r="M1603" s="247"/>
      <c r="N1603" s="247"/>
      <c r="O1603" s="247"/>
      <c r="P1603" s="247"/>
      <c r="Q1603" s="247"/>
    </row>
    <row r="1604" spans="13:17">
      <c r="M1604" s="247"/>
      <c r="N1604" s="247"/>
      <c r="O1604" s="247"/>
      <c r="P1604" s="247"/>
      <c r="Q1604" s="247"/>
    </row>
    <row r="1605" spans="13:17">
      <c r="M1605" s="247"/>
      <c r="N1605" s="247"/>
      <c r="O1605" s="247"/>
      <c r="P1605" s="247"/>
      <c r="Q1605" s="247"/>
    </row>
    <row r="1606" spans="13:17">
      <c r="M1606" s="247"/>
      <c r="N1606" s="247"/>
      <c r="O1606" s="247"/>
      <c r="P1606" s="247"/>
      <c r="Q1606" s="247"/>
    </row>
    <row r="1607" spans="13:17">
      <c r="M1607" s="247"/>
      <c r="N1607" s="247"/>
      <c r="O1607" s="247"/>
      <c r="P1607" s="247"/>
      <c r="Q1607" s="247"/>
    </row>
    <row r="1608" spans="13:17">
      <c r="M1608" s="247"/>
      <c r="N1608" s="247"/>
      <c r="O1608" s="247"/>
      <c r="P1608" s="247"/>
      <c r="Q1608" s="247"/>
    </row>
    <row r="1609" spans="13:17">
      <c r="M1609" s="247"/>
      <c r="N1609" s="247"/>
      <c r="O1609" s="247"/>
      <c r="P1609" s="247"/>
      <c r="Q1609" s="247"/>
    </row>
    <row r="1610" spans="13:17">
      <c r="M1610" s="247"/>
      <c r="N1610" s="247"/>
      <c r="O1610" s="247"/>
      <c r="P1610" s="247"/>
      <c r="Q1610" s="247"/>
    </row>
    <row r="1611" spans="13:17">
      <c r="M1611" s="247"/>
      <c r="N1611" s="247"/>
      <c r="O1611" s="247"/>
      <c r="P1611" s="247"/>
      <c r="Q1611" s="247"/>
    </row>
    <row r="1612" spans="13:17">
      <c r="M1612" s="247"/>
      <c r="N1612" s="247"/>
      <c r="O1612" s="247"/>
      <c r="P1612" s="247"/>
      <c r="Q1612" s="247"/>
    </row>
    <row r="1613" spans="13:17">
      <c r="M1613" s="247"/>
      <c r="N1613" s="247"/>
      <c r="O1613" s="247"/>
      <c r="P1613" s="247"/>
      <c r="Q1613" s="247"/>
    </row>
    <row r="1614" spans="13:17">
      <c r="M1614" s="247"/>
      <c r="N1614" s="247"/>
      <c r="O1614" s="247"/>
      <c r="P1614" s="247"/>
      <c r="Q1614" s="247"/>
    </row>
    <row r="1615" spans="13:17">
      <c r="M1615" s="247"/>
      <c r="N1615" s="247"/>
      <c r="O1615" s="247"/>
      <c r="P1615" s="247"/>
      <c r="Q1615" s="247"/>
    </row>
    <row r="1616" spans="13:17">
      <c r="M1616" s="247"/>
      <c r="N1616" s="247"/>
      <c r="O1616" s="247"/>
      <c r="P1616" s="247"/>
      <c r="Q1616" s="247"/>
    </row>
    <row r="1617" spans="13:17">
      <c r="M1617" s="247"/>
      <c r="N1617" s="247"/>
      <c r="O1617" s="247"/>
      <c r="P1617" s="247"/>
      <c r="Q1617" s="247"/>
    </row>
    <row r="1618" spans="13:17">
      <c r="M1618" s="247"/>
      <c r="N1618" s="247"/>
      <c r="O1618" s="247"/>
      <c r="P1618" s="247"/>
      <c r="Q1618" s="247"/>
    </row>
    <row r="1619" spans="13:17">
      <c r="M1619" s="247"/>
      <c r="N1619" s="247"/>
      <c r="O1619" s="247"/>
      <c r="P1619" s="247"/>
      <c r="Q1619" s="247"/>
    </row>
    <row r="1620" spans="13:17">
      <c r="M1620" s="247"/>
      <c r="N1620" s="247"/>
      <c r="O1620" s="247"/>
      <c r="P1620" s="247"/>
      <c r="Q1620" s="247"/>
    </row>
    <row r="1621" spans="13:17">
      <c r="M1621" s="247"/>
      <c r="N1621" s="247"/>
      <c r="O1621" s="247"/>
      <c r="P1621" s="247"/>
      <c r="Q1621" s="247"/>
    </row>
    <row r="1622" spans="13:17">
      <c r="M1622" s="247"/>
      <c r="N1622" s="247"/>
      <c r="O1622" s="247"/>
      <c r="P1622" s="247"/>
      <c r="Q1622" s="247"/>
    </row>
    <row r="1623" spans="13:17">
      <c r="M1623" s="247"/>
      <c r="N1623" s="247"/>
      <c r="O1623" s="247"/>
      <c r="P1623" s="247"/>
      <c r="Q1623" s="247"/>
    </row>
    <row r="1624" spans="13:17">
      <c r="M1624" s="247"/>
      <c r="N1624" s="247"/>
      <c r="O1624" s="247"/>
      <c r="P1624" s="247"/>
      <c r="Q1624" s="247"/>
    </row>
    <row r="1625" spans="13:17">
      <c r="M1625" s="247"/>
      <c r="N1625" s="247"/>
      <c r="O1625" s="247"/>
      <c r="P1625" s="247"/>
      <c r="Q1625" s="247"/>
    </row>
    <row r="1626" spans="13:17">
      <c r="M1626" s="247"/>
      <c r="N1626" s="247"/>
      <c r="O1626" s="247"/>
      <c r="P1626" s="247"/>
      <c r="Q1626" s="247"/>
    </row>
    <row r="1627" spans="13:17">
      <c r="M1627" s="247"/>
      <c r="N1627" s="247"/>
      <c r="O1627" s="247"/>
      <c r="P1627" s="247"/>
      <c r="Q1627" s="247"/>
    </row>
    <row r="1628" spans="13:17">
      <c r="M1628" s="247"/>
      <c r="N1628" s="247"/>
      <c r="O1628" s="247"/>
      <c r="P1628" s="247"/>
      <c r="Q1628" s="247"/>
    </row>
    <row r="1629" spans="13:17">
      <c r="M1629" s="247"/>
      <c r="N1629" s="247"/>
      <c r="O1629" s="247"/>
      <c r="P1629" s="247"/>
      <c r="Q1629" s="247"/>
    </row>
    <row r="1630" spans="13:17">
      <c r="M1630" s="247"/>
      <c r="N1630" s="247"/>
      <c r="O1630" s="247"/>
      <c r="P1630" s="247"/>
      <c r="Q1630" s="247"/>
    </row>
    <row r="1631" spans="13:17">
      <c r="M1631" s="247"/>
      <c r="N1631" s="247"/>
      <c r="O1631" s="247"/>
      <c r="P1631" s="247"/>
      <c r="Q1631" s="247"/>
    </row>
    <row r="1632" spans="13:17">
      <c r="M1632" s="247"/>
      <c r="N1632" s="247"/>
      <c r="O1632" s="247"/>
      <c r="P1632" s="247"/>
      <c r="Q1632" s="247"/>
    </row>
    <row r="1633" spans="13:17">
      <c r="M1633" s="247"/>
      <c r="N1633" s="247"/>
      <c r="O1633" s="247"/>
      <c r="P1633" s="247"/>
      <c r="Q1633" s="247"/>
    </row>
    <row r="1634" spans="13:17">
      <c r="M1634" s="247"/>
      <c r="N1634" s="247"/>
      <c r="O1634" s="247"/>
      <c r="P1634" s="247"/>
      <c r="Q1634" s="247"/>
    </row>
    <row r="1635" spans="13:17">
      <c r="M1635" s="247"/>
      <c r="N1635" s="247"/>
      <c r="O1635" s="247"/>
      <c r="P1635" s="247"/>
      <c r="Q1635" s="247"/>
    </row>
    <row r="1636" spans="13:17">
      <c r="M1636" s="247"/>
      <c r="N1636" s="247"/>
      <c r="O1636" s="247"/>
      <c r="P1636" s="247"/>
      <c r="Q1636" s="247"/>
    </row>
    <row r="1637" spans="13:17">
      <c r="M1637" s="247"/>
      <c r="N1637" s="247"/>
      <c r="O1637" s="247"/>
      <c r="P1637" s="247"/>
      <c r="Q1637" s="247"/>
    </row>
    <row r="1638" spans="13:17">
      <c r="M1638" s="247"/>
      <c r="N1638" s="247"/>
      <c r="O1638" s="247"/>
      <c r="P1638" s="247"/>
      <c r="Q1638" s="247"/>
    </row>
    <row r="1639" spans="13:17">
      <c r="M1639" s="247"/>
      <c r="N1639" s="247"/>
      <c r="O1639" s="247"/>
      <c r="P1639" s="247"/>
      <c r="Q1639" s="247"/>
    </row>
    <row r="1640" spans="13:17">
      <c r="M1640" s="247"/>
      <c r="N1640" s="247"/>
      <c r="O1640" s="247"/>
      <c r="P1640" s="247"/>
      <c r="Q1640" s="247"/>
    </row>
    <row r="1641" spans="13:17">
      <c r="M1641" s="247"/>
      <c r="N1641" s="247"/>
      <c r="O1641" s="247"/>
      <c r="P1641" s="247"/>
      <c r="Q1641" s="247"/>
    </row>
    <row r="1642" spans="13:17">
      <c r="M1642" s="247"/>
      <c r="N1642" s="247"/>
      <c r="O1642" s="247"/>
      <c r="P1642" s="247"/>
      <c r="Q1642" s="247"/>
    </row>
    <row r="1643" spans="13:17">
      <c r="M1643" s="247"/>
      <c r="N1643" s="247"/>
      <c r="O1643" s="247"/>
      <c r="P1643" s="247"/>
      <c r="Q1643" s="247"/>
    </row>
    <row r="1644" spans="13:17">
      <c r="M1644" s="247"/>
      <c r="N1644" s="247"/>
      <c r="O1644" s="247"/>
      <c r="P1644" s="247"/>
      <c r="Q1644" s="247"/>
    </row>
    <row r="1645" spans="13:17">
      <c r="M1645" s="247"/>
      <c r="N1645" s="247"/>
      <c r="O1645" s="247"/>
      <c r="P1645" s="247"/>
      <c r="Q1645" s="247"/>
    </row>
    <row r="1646" spans="13:17">
      <c r="M1646" s="247"/>
      <c r="N1646" s="247"/>
      <c r="O1646" s="247"/>
      <c r="P1646" s="247"/>
      <c r="Q1646" s="247"/>
    </row>
    <row r="1647" spans="13:17">
      <c r="M1647" s="247"/>
      <c r="N1647" s="247"/>
      <c r="O1647" s="247"/>
      <c r="P1647" s="247"/>
      <c r="Q1647" s="247"/>
    </row>
    <row r="1648" spans="13:17">
      <c r="M1648" s="247"/>
      <c r="N1648" s="247"/>
      <c r="O1648" s="247"/>
      <c r="P1648" s="247"/>
      <c r="Q1648" s="247"/>
    </row>
    <row r="1649" spans="13:17">
      <c r="M1649" s="247"/>
      <c r="N1649" s="247"/>
      <c r="O1649" s="247"/>
      <c r="P1649" s="247"/>
      <c r="Q1649" s="247"/>
    </row>
    <row r="1650" spans="13:17">
      <c r="M1650" s="247"/>
      <c r="N1650" s="247"/>
      <c r="O1650" s="247"/>
      <c r="P1650" s="247"/>
      <c r="Q1650" s="247"/>
    </row>
    <row r="1651" spans="13:17">
      <c r="M1651" s="247"/>
      <c r="N1651" s="247"/>
      <c r="O1651" s="247"/>
      <c r="P1651" s="247"/>
      <c r="Q1651" s="247"/>
    </row>
    <row r="1652" spans="13:17">
      <c r="M1652" s="247"/>
      <c r="N1652" s="247"/>
      <c r="O1652" s="247"/>
      <c r="P1652" s="247"/>
      <c r="Q1652" s="247"/>
    </row>
    <row r="1653" spans="13:17">
      <c r="M1653" s="247"/>
      <c r="N1653" s="247"/>
      <c r="O1653" s="247"/>
      <c r="P1653" s="247"/>
      <c r="Q1653" s="247"/>
    </row>
    <row r="1654" spans="13:17">
      <c r="M1654" s="247"/>
      <c r="N1654" s="247"/>
      <c r="O1654" s="247"/>
      <c r="P1654" s="247"/>
      <c r="Q1654" s="247"/>
    </row>
    <row r="1655" spans="13:17">
      <c r="M1655" s="247"/>
      <c r="N1655" s="247"/>
      <c r="O1655" s="247"/>
      <c r="P1655" s="247"/>
      <c r="Q1655" s="247"/>
    </row>
    <row r="1656" spans="13:17">
      <c r="M1656" s="247"/>
      <c r="N1656" s="247"/>
      <c r="O1656" s="247"/>
      <c r="P1656" s="247"/>
      <c r="Q1656" s="247"/>
    </row>
    <row r="1657" spans="13:17">
      <c r="M1657" s="247"/>
      <c r="N1657" s="247"/>
      <c r="O1657" s="247"/>
      <c r="P1657" s="247"/>
      <c r="Q1657" s="247"/>
    </row>
    <row r="1658" spans="13:17">
      <c r="M1658" s="247"/>
      <c r="N1658" s="247"/>
      <c r="O1658" s="247"/>
      <c r="P1658" s="247"/>
      <c r="Q1658" s="247"/>
    </row>
    <row r="1659" spans="13:17">
      <c r="M1659" s="247"/>
      <c r="N1659" s="247"/>
      <c r="O1659" s="247"/>
      <c r="P1659" s="247"/>
      <c r="Q1659" s="247"/>
    </row>
    <row r="1660" spans="13:17">
      <c r="M1660" s="247"/>
      <c r="N1660" s="247"/>
      <c r="O1660" s="247"/>
      <c r="P1660" s="247"/>
      <c r="Q1660" s="247"/>
    </row>
    <row r="1661" spans="13:17">
      <c r="M1661" s="247"/>
      <c r="N1661" s="247"/>
      <c r="O1661" s="247"/>
      <c r="P1661" s="247"/>
      <c r="Q1661" s="247"/>
    </row>
    <row r="1662" spans="13:17">
      <c r="M1662" s="247"/>
      <c r="N1662" s="247"/>
      <c r="O1662" s="247"/>
      <c r="P1662" s="247"/>
      <c r="Q1662" s="247"/>
    </row>
    <row r="1663" spans="13:17">
      <c r="M1663" s="247"/>
      <c r="N1663" s="247"/>
      <c r="O1663" s="247"/>
      <c r="P1663" s="247"/>
      <c r="Q1663" s="247"/>
    </row>
    <row r="1664" spans="13:17">
      <c r="M1664" s="247"/>
      <c r="N1664" s="247"/>
      <c r="O1664" s="247"/>
      <c r="P1664" s="247"/>
      <c r="Q1664" s="247"/>
    </row>
    <row r="1665" spans="13:17">
      <c r="M1665" s="247"/>
      <c r="N1665" s="247"/>
      <c r="O1665" s="247"/>
      <c r="P1665" s="247"/>
      <c r="Q1665" s="247"/>
    </row>
    <row r="1666" spans="13:17">
      <c r="M1666" s="247"/>
      <c r="N1666" s="247"/>
      <c r="O1666" s="247"/>
      <c r="P1666" s="247"/>
      <c r="Q1666" s="247"/>
    </row>
    <row r="1667" spans="13:17">
      <c r="M1667" s="247"/>
      <c r="N1667" s="247"/>
      <c r="O1667" s="247"/>
      <c r="P1667" s="247"/>
      <c r="Q1667" s="247"/>
    </row>
    <row r="1668" spans="13:17">
      <c r="M1668" s="247"/>
      <c r="N1668" s="247"/>
      <c r="O1668" s="247"/>
      <c r="P1668" s="247"/>
      <c r="Q1668" s="247"/>
    </row>
    <row r="1669" spans="13:17">
      <c r="M1669" s="247"/>
      <c r="N1669" s="247"/>
      <c r="O1669" s="247"/>
      <c r="P1669" s="247"/>
      <c r="Q1669" s="247"/>
    </row>
    <row r="1670" spans="13:17">
      <c r="M1670" s="247"/>
      <c r="N1670" s="247"/>
      <c r="O1670" s="247"/>
      <c r="P1670" s="247"/>
      <c r="Q1670" s="247"/>
    </row>
    <row r="1671" spans="13:17">
      <c r="M1671" s="247"/>
      <c r="N1671" s="247"/>
      <c r="O1671" s="247"/>
      <c r="P1671" s="247"/>
      <c r="Q1671" s="247"/>
    </row>
    <row r="1672" spans="13:17">
      <c r="M1672" s="247"/>
      <c r="N1672" s="247"/>
      <c r="O1672" s="247"/>
      <c r="P1672" s="247"/>
      <c r="Q1672" s="247"/>
    </row>
    <row r="1673" spans="13:17">
      <c r="M1673" s="247"/>
      <c r="N1673" s="247"/>
      <c r="O1673" s="247"/>
      <c r="P1673" s="247"/>
      <c r="Q1673" s="247"/>
    </row>
    <row r="1674" spans="13:17">
      <c r="M1674" s="247"/>
      <c r="N1674" s="247"/>
      <c r="O1674" s="247"/>
      <c r="P1674" s="247"/>
      <c r="Q1674" s="247"/>
    </row>
    <row r="1675" spans="13:17">
      <c r="M1675" s="247"/>
      <c r="N1675" s="247"/>
      <c r="O1675" s="247"/>
      <c r="P1675" s="247"/>
      <c r="Q1675" s="247"/>
    </row>
    <row r="1676" spans="13:17">
      <c r="M1676" s="247"/>
      <c r="N1676" s="247"/>
      <c r="O1676" s="247"/>
      <c r="P1676" s="247"/>
      <c r="Q1676" s="247"/>
    </row>
    <row r="1677" spans="13:17">
      <c r="M1677" s="247"/>
      <c r="N1677" s="247"/>
      <c r="O1677" s="247"/>
      <c r="P1677" s="247"/>
      <c r="Q1677" s="247"/>
    </row>
    <row r="1678" spans="13:17">
      <c r="M1678" s="247"/>
      <c r="N1678" s="247"/>
      <c r="O1678" s="247"/>
      <c r="P1678" s="247"/>
      <c r="Q1678" s="247"/>
    </row>
    <row r="1679" spans="13:17">
      <c r="M1679" s="247"/>
      <c r="N1679" s="247"/>
      <c r="O1679" s="247"/>
      <c r="P1679" s="247"/>
      <c r="Q1679" s="247"/>
    </row>
    <row r="1680" spans="13:17">
      <c r="M1680" s="247"/>
      <c r="N1680" s="247"/>
      <c r="O1680" s="247"/>
      <c r="P1680" s="247"/>
      <c r="Q1680" s="247"/>
    </row>
    <row r="1681" spans="13:17">
      <c r="M1681" s="247"/>
      <c r="N1681" s="247"/>
      <c r="O1681" s="247"/>
      <c r="P1681" s="247"/>
      <c r="Q1681" s="247"/>
    </row>
    <row r="1682" spans="13:17">
      <c r="M1682" s="247"/>
      <c r="N1682" s="247"/>
      <c r="O1682" s="247"/>
      <c r="P1682" s="247"/>
      <c r="Q1682" s="247"/>
    </row>
    <row r="1683" spans="13:17">
      <c r="M1683" s="247"/>
      <c r="N1683" s="247"/>
      <c r="O1683" s="247"/>
      <c r="P1683" s="247"/>
      <c r="Q1683" s="247"/>
    </row>
    <row r="1684" spans="13:17">
      <c r="M1684" s="247"/>
      <c r="N1684" s="247"/>
      <c r="O1684" s="247"/>
      <c r="P1684" s="247"/>
      <c r="Q1684" s="247"/>
    </row>
    <row r="1685" spans="13:17">
      <c r="M1685" s="247"/>
      <c r="N1685" s="247"/>
      <c r="O1685" s="247"/>
      <c r="P1685" s="247"/>
      <c r="Q1685" s="247"/>
    </row>
    <row r="1686" spans="13:17">
      <c r="M1686" s="247"/>
      <c r="N1686" s="247"/>
      <c r="O1686" s="247"/>
      <c r="P1686" s="247"/>
      <c r="Q1686" s="247"/>
    </row>
    <row r="1687" spans="13:17">
      <c r="M1687" s="247"/>
      <c r="N1687" s="247"/>
      <c r="O1687" s="247"/>
      <c r="P1687" s="247"/>
      <c r="Q1687" s="247"/>
    </row>
    <row r="1688" spans="13:17">
      <c r="M1688" s="247"/>
      <c r="N1688" s="247"/>
      <c r="O1688" s="247"/>
      <c r="P1688" s="247"/>
      <c r="Q1688" s="247"/>
    </row>
    <row r="1689" spans="13:17">
      <c r="M1689" s="247"/>
      <c r="N1689" s="247"/>
      <c r="O1689" s="247"/>
      <c r="P1689" s="247"/>
      <c r="Q1689" s="247"/>
    </row>
    <row r="1690" spans="13:17">
      <c r="M1690" s="247"/>
      <c r="N1690" s="247"/>
      <c r="O1690" s="247"/>
      <c r="P1690" s="247"/>
      <c r="Q1690" s="247"/>
    </row>
    <row r="1691" spans="13:17">
      <c r="M1691" s="247"/>
      <c r="N1691" s="247"/>
      <c r="O1691" s="247"/>
      <c r="P1691" s="247"/>
      <c r="Q1691" s="247"/>
    </row>
    <row r="1692" spans="13:17">
      <c r="M1692" s="247"/>
      <c r="N1692" s="247"/>
      <c r="O1692" s="247"/>
      <c r="P1692" s="247"/>
      <c r="Q1692" s="247"/>
    </row>
    <row r="1693" spans="13:17">
      <c r="M1693" s="247"/>
      <c r="N1693" s="247"/>
      <c r="O1693" s="247"/>
      <c r="P1693" s="247"/>
      <c r="Q1693" s="247"/>
    </row>
    <row r="1694" spans="13:17">
      <c r="M1694" s="247"/>
      <c r="N1694" s="247"/>
      <c r="O1694" s="247"/>
      <c r="P1694" s="247"/>
      <c r="Q1694" s="247"/>
    </row>
    <row r="1695" spans="13:17">
      <c r="M1695" s="247"/>
      <c r="N1695" s="247"/>
      <c r="O1695" s="247"/>
      <c r="P1695" s="247"/>
      <c r="Q1695" s="247"/>
    </row>
    <row r="1696" spans="13:17">
      <c r="M1696" s="247"/>
      <c r="N1696" s="247"/>
      <c r="O1696" s="247"/>
      <c r="P1696" s="247"/>
      <c r="Q1696" s="247"/>
    </row>
    <row r="1697" spans="13:17">
      <c r="M1697" s="247"/>
      <c r="N1697" s="247"/>
      <c r="O1697" s="247"/>
      <c r="P1697" s="247"/>
      <c r="Q1697" s="247"/>
    </row>
    <row r="1698" spans="13:17">
      <c r="M1698" s="247"/>
      <c r="N1698" s="247"/>
      <c r="O1698" s="247"/>
      <c r="P1698" s="247"/>
      <c r="Q1698" s="247"/>
    </row>
    <row r="1699" spans="13:17">
      <c r="M1699" s="247"/>
      <c r="N1699" s="247"/>
      <c r="O1699" s="247"/>
      <c r="P1699" s="247"/>
      <c r="Q1699" s="247"/>
    </row>
    <row r="1700" spans="13:17">
      <c r="M1700" s="247"/>
      <c r="N1700" s="247"/>
      <c r="O1700" s="247"/>
      <c r="P1700" s="247"/>
      <c r="Q1700" s="247"/>
    </row>
    <row r="1701" spans="13:17">
      <c r="M1701" s="247"/>
      <c r="N1701" s="247"/>
      <c r="O1701" s="247"/>
      <c r="P1701" s="247"/>
      <c r="Q1701" s="247"/>
    </row>
    <row r="1702" spans="13:17">
      <c r="M1702" s="247"/>
      <c r="N1702" s="247"/>
      <c r="O1702" s="247"/>
      <c r="P1702" s="247"/>
      <c r="Q1702" s="247"/>
    </row>
    <row r="1703" spans="13:17">
      <c r="M1703" s="247"/>
      <c r="N1703" s="247"/>
      <c r="O1703" s="247"/>
      <c r="P1703" s="247"/>
      <c r="Q1703" s="247"/>
    </row>
    <row r="1704" spans="13:17">
      <c r="M1704" s="247"/>
      <c r="N1704" s="247"/>
      <c r="O1704" s="247"/>
      <c r="P1704" s="247"/>
      <c r="Q1704" s="247"/>
    </row>
    <row r="1705" spans="13:17">
      <c r="M1705" s="247"/>
      <c r="N1705" s="247"/>
      <c r="O1705" s="247"/>
      <c r="P1705" s="247"/>
      <c r="Q1705" s="247"/>
    </row>
    <row r="1706" spans="13:17">
      <c r="M1706" s="247"/>
      <c r="N1706" s="247"/>
      <c r="O1706" s="247"/>
      <c r="P1706" s="247"/>
      <c r="Q1706" s="247"/>
    </row>
    <row r="1707" spans="13:17">
      <c r="M1707" s="247"/>
      <c r="N1707" s="247"/>
      <c r="O1707" s="247"/>
      <c r="P1707" s="247"/>
      <c r="Q1707" s="247"/>
    </row>
    <row r="1708" spans="13:17">
      <c r="M1708" s="247"/>
      <c r="N1708" s="247"/>
      <c r="O1708" s="247"/>
      <c r="P1708" s="247"/>
      <c r="Q1708" s="247"/>
    </row>
    <row r="1709" spans="13:17">
      <c r="M1709" s="247"/>
      <c r="N1709" s="247"/>
      <c r="O1709" s="247"/>
      <c r="P1709" s="247"/>
      <c r="Q1709" s="247"/>
    </row>
    <row r="1710" spans="13:17">
      <c r="M1710" s="247"/>
      <c r="N1710" s="247"/>
      <c r="O1710" s="247"/>
      <c r="P1710" s="247"/>
      <c r="Q1710" s="247"/>
    </row>
    <row r="1711" spans="13:17">
      <c r="M1711" s="247"/>
      <c r="N1711" s="247"/>
      <c r="O1711" s="247"/>
      <c r="P1711" s="247"/>
      <c r="Q1711" s="247"/>
    </row>
    <row r="1712" spans="13:17">
      <c r="M1712" s="247"/>
      <c r="N1712" s="247"/>
      <c r="O1712" s="247"/>
      <c r="P1712" s="247"/>
      <c r="Q1712" s="247"/>
    </row>
    <row r="1713" spans="13:17">
      <c r="M1713" s="247"/>
      <c r="N1713" s="247"/>
      <c r="O1713" s="247"/>
      <c r="P1713" s="247"/>
      <c r="Q1713" s="247"/>
    </row>
    <row r="1714" spans="13:17">
      <c r="M1714" s="247"/>
      <c r="N1714" s="247"/>
      <c r="O1714" s="247"/>
      <c r="P1714" s="247"/>
      <c r="Q1714" s="247"/>
    </row>
    <row r="1715" spans="13:17">
      <c r="M1715" s="247"/>
      <c r="N1715" s="247"/>
      <c r="O1715" s="247"/>
      <c r="P1715" s="247"/>
      <c r="Q1715" s="247"/>
    </row>
    <row r="1716" spans="13:17">
      <c r="M1716" s="247"/>
      <c r="N1716" s="247"/>
      <c r="O1716" s="247"/>
      <c r="P1716" s="247"/>
      <c r="Q1716" s="247"/>
    </row>
    <row r="1717" spans="13:17">
      <c r="M1717" s="247"/>
      <c r="N1717" s="247"/>
      <c r="O1717" s="247"/>
      <c r="P1717" s="247"/>
      <c r="Q1717" s="247"/>
    </row>
    <row r="1718" spans="13:17">
      <c r="M1718" s="247"/>
      <c r="N1718" s="247"/>
      <c r="O1718" s="247"/>
      <c r="P1718" s="247"/>
      <c r="Q1718" s="247"/>
    </row>
    <row r="1719" spans="13:17">
      <c r="M1719" s="247"/>
      <c r="N1719" s="247"/>
      <c r="O1719" s="247"/>
      <c r="P1719" s="247"/>
      <c r="Q1719" s="247"/>
    </row>
    <row r="1720" spans="13:17">
      <c r="M1720" s="247"/>
      <c r="N1720" s="247"/>
      <c r="O1720" s="247"/>
      <c r="P1720" s="247"/>
      <c r="Q1720" s="247"/>
    </row>
    <row r="1721" spans="13:17">
      <c r="M1721" s="247"/>
      <c r="N1721" s="247"/>
      <c r="O1721" s="247"/>
      <c r="P1721" s="247"/>
      <c r="Q1721" s="247"/>
    </row>
    <row r="1722" spans="13:17">
      <c r="M1722" s="247"/>
      <c r="N1722" s="247"/>
      <c r="O1722" s="247"/>
      <c r="P1722" s="247"/>
      <c r="Q1722" s="247"/>
    </row>
    <row r="1723" spans="13:17">
      <c r="M1723" s="247"/>
      <c r="N1723" s="247"/>
      <c r="O1723" s="247"/>
      <c r="P1723" s="247"/>
      <c r="Q1723" s="247"/>
    </row>
    <row r="1724" spans="13:17">
      <c r="M1724" s="247"/>
      <c r="N1724" s="247"/>
      <c r="O1724" s="247"/>
      <c r="P1724" s="247"/>
      <c r="Q1724" s="247"/>
    </row>
    <row r="1725" spans="13:17">
      <c r="M1725" s="247"/>
      <c r="N1725" s="247"/>
      <c r="O1725" s="247"/>
      <c r="P1725" s="247"/>
      <c r="Q1725" s="247"/>
    </row>
    <row r="1726" spans="13:17">
      <c r="M1726" s="247"/>
      <c r="N1726" s="247"/>
      <c r="O1726" s="247"/>
      <c r="P1726" s="247"/>
      <c r="Q1726" s="247"/>
    </row>
    <row r="1727" spans="13:17">
      <c r="M1727" s="247"/>
      <c r="N1727" s="247"/>
      <c r="O1727" s="247"/>
      <c r="P1727" s="247"/>
      <c r="Q1727" s="247"/>
    </row>
    <row r="1728" spans="13:17">
      <c r="M1728" s="247"/>
      <c r="N1728" s="247"/>
      <c r="O1728" s="247"/>
      <c r="P1728" s="247"/>
      <c r="Q1728" s="247"/>
    </row>
    <row r="1729" spans="13:17">
      <c r="M1729" s="247"/>
      <c r="N1729" s="247"/>
      <c r="O1729" s="247"/>
      <c r="P1729" s="247"/>
      <c r="Q1729" s="247"/>
    </row>
    <row r="1730" spans="13:17">
      <c r="M1730" s="247"/>
      <c r="N1730" s="247"/>
      <c r="O1730" s="247"/>
      <c r="P1730" s="247"/>
      <c r="Q1730" s="247"/>
    </row>
    <row r="1731" spans="13:17">
      <c r="M1731" s="247"/>
      <c r="N1731" s="247"/>
      <c r="O1731" s="247"/>
      <c r="P1731" s="247"/>
      <c r="Q1731" s="247"/>
    </row>
    <row r="1732" spans="13:17">
      <c r="M1732" s="247"/>
      <c r="N1732" s="247"/>
      <c r="O1732" s="247"/>
      <c r="P1732" s="247"/>
      <c r="Q1732" s="247"/>
    </row>
    <row r="1733" spans="13:17">
      <c r="M1733" s="247"/>
      <c r="N1733" s="247"/>
      <c r="O1733" s="247"/>
      <c r="P1733" s="247"/>
      <c r="Q1733" s="247"/>
    </row>
    <row r="1734" spans="13:17">
      <c r="M1734" s="247"/>
      <c r="N1734" s="247"/>
      <c r="O1734" s="247"/>
      <c r="P1734" s="247"/>
      <c r="Q1734" s="247"/>
    </row>
    <row r="1735" spans="13:17">
      <c r="M1735" s="247"/>
      <c r="N1735" s="247"/>
      <c r="O1735" s="247"/>
      <c r="P1735" s="247"/>
      <c r="Q1735" s="247"/>
    </row>
    <row r="1736" spans="13:17">
      <c r="M1736" s="247"/>
      <c r="N1736" s="247"/>
      <c r="O1736" s="247"/>
      <c r="P1736" s="247"/>
      <c r="Q1736" s="247"/>
    </row>
    <row r="1737" spans="13:17">
      <c r="M1737" s="247"/>
      <c r="N1737" s="247"/>
      <c r="O1737" s="247"/>
      <c r="P1737" s="247"/>
      <c r="Q1737" s="247"/>
    </row>
    <row r="1738" spans="13:17">
      <c r="M1738" s="247"/>
      <c r="N1738" s="247"/>
      <c r="O1738" s="247"/>
      <c r="P1738" s="247"/>
      <c r="Q1738" s="247"/>
    </row>
    <row r="1739" spans="13:17">
      <c r="M1739" s="247"/>
      <c r="N1739" s="247"/>
      <c r="O1739" s="247"/>
      <c r="P1739" s="247"/>
      <c r="Q1739" s="247"/>
    </row>
    <row r="1740" spans="13:17">
      <c r="M1740" s="247"/>
      <c r="N1740" s="247"/>
      <c r="O1740" s="247"/>
      <c r="P1740" s="247"/>
      <c r="Q1740" s="247"/>
    </row>
    <row r="1741" spans="13:17">
      <c r="M1741" s="247"/>
      <c r="N1741" s="247"/>
      <c r="O1741" s="247"/>
      <c r="P1741" s="247"/>
      <c r="Q1741" s="247"/>
    </row>
    <row r="1742" spans="13:17">
      <c r="M1742" s="247"/>
      <c r="N1742" s="247"/>
      <c r="O1742" s="247"/>
      <c r="P1742" s="247"/>
      <c r="Q1742" s="247"/>
    </row>
    <row r="1743" spans="13:17">
      <c r="M1743" s="247"/>
      <c r="N1743" s="247"/>
      <c r="O1743" s="247"/>
      <c r="P1743" s="247"/>
      <c r="Q1743" s="247"/>
    </row>
    <row r="1744" spans="13:17">
      <c r="M1744" s="247"/>
      <c r="N1744" s="247"/>
      <c r="O1744" s="247"/>
      <c r="P1744" s="247"/>
      <c r="Q1744" s="247"/>
    </row>
    <row r="1745" spans="13:17">
      <c r="M1745" s="247"/>
      <c r="N1745" s="247"/>
      <c r="O1745" s="247"/>
      <c r="P1745" s="247"/>
      <c r="Q1745" s="247"/>
    </row>
    <row r="1746" spans="13:17">
      <c r="M1746" s="247"/>
      <c r="N1746" s="247"/>
      <c r="O1746" s="247"/>
      <c r="P1746" s="247"/>
      <c r="Q1746" s="247"/>
    </row>
    <row r="1747" spans="13:17">
      <c r="M1747" s="247"/>
      <c r="N1747" s="247"/>
      <c r="O1747" s="247"/>
      <c r="P1747" s="247"/>
      <c r="Q1747" s="247"/>
    </row>
    <row r="1748" spans="13:17">
      <c r="M1748" s="247"/>
      <c r="N1748" s="247"/>
      <c r="O1748" s="247"/>
      <c r="P1748" s="247"/>
      <c r="Q1748" s="247"/>
    </row>
    <row r="1749" spans="13:17">
      <c r="M1749" s="247"/>
      <c r="N1749" s="247"/>
      <c r="O1749" s="247"/>
      <c r="P1749" s="247"/>
      <c r="Q1749" s="247"/>
    </row>
    <row r="1750" spans="13:17">
      <c r="M1750" s="247"/>
      <c r="N1750" s="247"/>
      <c r="O1750" s="247"/>
      <c r="P1750" s="247"/>
      <c r="Q1750" s="247"/>
    </row>
    <row r="1751" spans="13:17">
      <c r="M1751" s="247"/>
      <c r="N1751" s="247"/>
      <c r="O1751" s="247"/>
      <c r="P1751" s="247"/>
      <c r="Q1751" s="247"/>
    </row>
    <row r="1752" spans="13:17">
      <c r="M1752" s="247"/>
      <c r="N1752" s="247"/>
      <c r="O1752" s="247"/>
      <c r="P1752" s="247"/>
      <c r="Q1752" s="247"/>
    </row>
    <row r="1753" spans="13:17">
      <c r="M1753" s="247"/>
      <c r="N1753" s="247"/>
      <c r="O1753" s="247"/>
      <c r="P1753" s="247"/>
      <c r="Q1753" s="247"/>
    </row>
    <row r="1754" spans="13:17">
      <c r="M1754" s="247"/>
      <c r="N1754" s="247"/>
      <c r="O1754" s="247"/>
      <c r="P1754" s="247"/>
      <c r="Q1754" s="247"/>
    </row>
    <row r="1755" spans="13:17">
      <c r="M1755" s="247"/>
      <c r="N1755" s="247"/>
      <c r="O1755" s="247"/>
      <c r="P1755" s="247"/>
      <c r="Q1755" s="247"/>
    </row>
    <row r="1756" spans="13:17">
      <c r="M1756" s="247"/>
      <c r="N1756" s="247"/>
      <c r="O1756" s="247"/>
      <c r="P1756" s="247"/>
      <c r="Q1756" s="247"/>
    </row>
    <row r="1757" spans="13:17">
      <c r="M1757" s="247"/>
      <c r="N1757" s="247"/>
      <c r="O1757" s="247"/>
      <c r="P1757" s="247"/>
      <c r="Q1757" s="247"/>
    </row>
    <row r="1758" spans="13:17">
      <c r="M1758" s="247"/>
      <c r="N1758" s="247"/>
      <c r="O1758" s="247"/>
      <c r="P1758" s="247"/>
      <c r="Q1758" s="247"/>
    </row>
    <row r="1759" spans="13:17">
      <c r="M1759" s="247"/>
      <c r="N1759" s="247"/>
      <c r="O1759" s="247"/>
      <c r="P1759" s="247"/>
      <c r="Q1759" s="247"/>
    </row>
    <row r="1760" spans="13:17">
      <c r="M1760" s="247"/>
      <c r="N1760" s="247"/>
      <c r="O1760" s="247"/>
      <c r="P1760" s="247"/>
      <c r="Q1760" s="247"/>
    </row>
    <row r="1761" spans="13:17">
      <c r="M1761" s="247"/>
      <c r="N1761" s="247"/>
      <c r="O1761" s="247"/>
      <c r="P1761" s="247"/>
      <c r="Q1761" s="247"/>
    </row>
    <row r="1762" spans="13:17">
      <c r="M1762" s="247"/>
      <c r="N1762" s="247"/>
      <c r="O1762" s="247"/>
      <c r="P1762" s="247"/>
      <c r="Q1762" s="247"/>
    </row>
    <row r="1763" spans="13:17">
      <c r="M1763" s="247"/>
      <c r="N1763" s="247"/>
      <c r="O1763" s="247"/>
      <c r="P1763" s="247"/>
      <c r="Q1763" s="247"/>
    </row>
    <row r="1764" spans="13:17">
      <c r="M1764" s="247"/>
      <c r="N1764" s="247"/>
      <c r="O1764" s="247"/>
      <c r="P1764" s="247"/>
      <c r="Q1764" s="247"/>
    </row>
    <row r="1765" spans="13:17">
      <c r="M1765" s="247"/>
      <c r="N1765" s="247"/>
      <c r="O1765" s="247"/>
      <c r="P1765" s="247"/>
      <c r="Q1765" s="247"/>
    </row>
    <row r="1766" spans="13:17">
      <c r="M1766" s="247"/>
      <c r="N1766" s="247"/>
      <c r="O1766" s="247"/>
      <c r="P1766" s="247"/>
      <c r="Q1766" s="247"/>
    </row>
    <row r="1767" spans="13:17">
      <c r="M1767" s="247"/>
      <c r="N1767" s="247"/>
      <c r="O1767" s="247"/>
      <c r="P1767" s="247"/>
      <c r="Q1767" s="247"/>
    </row>
    <row r="1768" spans="13:17">
      <c r="M1768" s="247"/>
      <c r="N1768" s="247"/>
      <c r="O1768" s="247"/>
      <c r="P1768" s="247"/>
      <c r="Q1768" s="247"/>
    </row>
    <row r="1769" spans="13:17">
      <c r="M1769" s="247"/>
      <c r="N1769" s="247"/>
      <c r="O1769" s="247"/>
      <c r="P1769" s="247"/>
      <c r="Q1769" s="247"/>
    </row>
    <row r="1770" spans="13:17">
      <c r="M1770" s="247"/>
      <c r="N1770" s="247"/>
      <c r="O1770" s="247"/>
      <c r="P1770" s="247"/>
      <c r="Q1770" s="247"/>
    </row>
    <row r="1771" spans="13:17">
      <c r="M1771" s="247"/>
      <c r="N1771" s="247"/>
      <c r="O1771" s="247"/>
      <c r="P1771" s="247"/>
      <c r="Q1771" s="247"/>
    </row>
    <row r="1772" spans="13:17">
      <c r="M1772" s="247"/>
      <c r="N1772" s="247"/>
      <c r="O1772" s="247"/>
      <c r="P1772" s="247"/>
      <c r="Q1772" s="247"/>
    </row>
    <row r="1773" spans="13:17">
      <c r="M1773" s="247"/>
      <c r="N1773" s="247"/>
      <c r="O1773" s="247"/>
      <c r="P1773" s="247"/>
      <c r="Q1773" s="247"/>
    </row>
    <row r="1774" spans="13:17">
      <c r="M1774" s="247"/>
      <c r="N1774" s="247"/>
      <c r="O1774" s="247"/>
      <c r="P1774" s="247"/>
      <c r="Q1774" s="247"/>
    </row>
    <row r="1775" spans="13:17">
      <c r="M1775" s="247"/>
      <c r="N1775" s="247"/>
      <c r="O1775" s="247"/>
      <c r="P1775" s="247"/>
      <c r="Q1775" s="247"/>
    </row>
    <row r="1776" spans="13:17">
      <c r="M1776" s="247"/>
      <c r="N1776" s="247"/>
      <c r="O1776" s="247"/>
      <c r="P1776" s="247"/>
      <c r="Q1776" s="247"/>
    </row>
    <row r="1777" spans="13:17">
      <c r="M1777" s="247"/>
      <c r="N1777" s="247"/>
      <c r="O1777" s="247"/>
      <c r="P1777" s="247"/>
      <c r="Q1777" s="247"/>
    </row>
    <row r="1778" spans="13:17">
      <c r="M1778" s="247"/>
      <c r="N1778" s="247"/>
      <c r="O1778" s="247"/>
      <c r="P1778" s="247"/>
      <c r="Q1778" s="247"/>
    </row>
    <row r="1779" spans="13:17">
      <c r="M1779" s="247"/>
      <c r="N1779" s="247"/>
      <c r="O1779" s="247"/>
      <c r="P1779" s="247"/>
      <c r="Q1779" s="247"/>
    </row>
    <row r="1780" spans="13:17">
      <c r="M1780" s="247"/>
      <c r="N1780" s="247"/>
      <c r="O1780" s="247"/>
      <c r="P1780" s="247"/>
      <c r="Q1780" s="247"/>
    </row>
    <row r="1781" spans="13:17">
      <c r="M1781" s="247"/>
      <c r="N1781" s="247"/>
      <c r="O1781" s="247"/>
      <c r="P1781" s="247"/>
      <c r="Q1781" s="247"/>
    </row>
    <row r="1782" spans="13:17">
      <c r="M1782" s="247"/>
      <c r="N1782" s="247"/>
      <c r="O1782" s="247"/>
      <c r="P1782" s="247"/>
      <c r="Q1782" s="247"/>
    </row>
    <row r="1783" spans="13:17">
      <c r="M1783" s="247"/>
      <c r="N1783" s="247"/>
      <c r="O1783" s="247"/>
      <c r="P1783" s="247"/>
      <c r="Q1783" s="247"/>
    </row>
    <row r="1784" spans="13:17">
      <c r="M1784" s="247"/>
      <c r="N1784" s="247"/>
      <c r="O1784" s="247"/>
      <c r="P1784" s="247"/>
      <c r="Q1784" s="247"/>
    </row>
    <row r="1785" spans="13:17">
      <c r="M1785" s="247"/>
      <c r="N1785" s="247"/>
      <c r="O1785" s="247"/>
      <c r="P1785" s="247"/>
      <c r="Q1785" s="247"/>
    </row>
    <row r="1786" spans="13:17">
      <c r="M1786" s="247"/>
      <c r="N1786" s="247"/>
      <c r="O1786" s="247"/>
      <c r="P1786" s="247"/>
      <c r="Q1786" s="247"/>
    </row>
    <row r="1787" spans="13:17">
      <c r="M1787" s="247"/>
      <c r="N1787" s="247"/>
      <c r="O1787" s="247"/>
      <c r="P1787" s="247"/>
      <c r="Q1787" s="247"/>
    </row>
    <row r="1788" spans="13:17">
      <c r="M1788" s="247"/>
      <c r="N1788" s="247"/>
      <c r="O1788" s="247"/>
      <c r="P1788" s="247"/>
      <c r="Q1788" s="247"/>
    </row>
    <row r="1789" spans="13:17">
      <c r="M1789" s="247"/>
      <c r="N1789" s="247"/>
      <c r="O1789" s="247"/>
      <c r="P1789" s="247"/>
      <c r="Q1789" s="247"/>
    </row>
    <row r="1790" spans="13:17">
      <c r="M1790" s="247"/>
      <c r="N1790" s="247"/>
      <c r="O1790" s="247"/>
      <c r="P1790" s="247"/>
      <c r="Q1790" s="247"/>
    </row>
    <row r="1791" spans="13:17">
      <c r="M1791" s="247"/>
      <c r="N1791" s="247"/>
      <c r="O1791" s="247"/>
      <c r="P1791" s="247"/>
      <c r="Q1791" s="247"/>
    </row>
    <row r="1792" spans="13:17">
      <c r="M1792" s="247"/>
      <c r="N1792" s="247"/>
      <c r="O1792" s="247"/>
      <c r="P1792" s="247"/>
      <c r="Q1792" s="247"/>
    </row>
    <row r="1793" spans="13:17">
      <c r="M1793" s="247"/>
      <c r="N1793" s="247"/>
      <c r="O1793" s="247"/>
      <c r="P1793" s="247"/>
      <c r="Q1793" s="247"/>
    </row>
    <row r="1794" spans="13:17">
      <c r="M1794" s="247"/>
      <c r="N1794" s="247"/>
      <c r="O1794" s="247"/>
      <c r="P1794" s="247"/>
      <c r="Q1794" s="247"/>
    </row>
    <row r="1795" spans="13:17">
      <c r="M1795" s="247"/>
      <c r="N1795" s="247"/>
      <c r="O1795" s="247"/>
      <c r="P1795" s="247"/>
      <c r="Q1795" s="247"/>
    </row>
    <row r="1796" spans="13:17">
      <c r="M1796" s="247"/>
      <c r="N1796" s="247"/>
      <c r="O1796" s="247"/>
      <c r="P1796" s="247"/>
      <c r="Q1796" s="247"/>
    </row>
    <row r="1797" spans="13:17">
      <c r="M1797" s="247"/>
      <c r="N1797" s="247"/>
      <c r="O1797" s="247"/>
      <c r="P1797" s="247"/>
      <c r="Q1797" s="247"/>
    </row>
    <row r="1798" spans="13:17">
      <c r="M1798" s="247"/>
      <c r="N1798" s="247"/>
      <c r="O1798" s="247"/>
      <c r="P1798" s="247"/>
      <c r="Q1798" s="247"/>
    </row>
    <row r="1799" spans="13:17">
      <c r="M1799" s="247"/>
      <c r="N1799" s="247"/>
      <c r="O1799" s="247"/>
      <c r="P1799" s="247"/>
      <c r="Q1799" s="247"/>
    </row>
    <row r="1800" spans="13:17">
      <c r="M1800" s="247"/>
      <c r="N1800" s="247"/>
      <c r="O1800" s="247"/>
      <c r="P1800" s="247"/>
      <c r="Q1800" s="247"/>
    </row>
    <row r="1801" spans="13:17">
      <c r="M1801" s="247"/>
      <c r="N1801" s="247"/>
      <c r="O1801" s="247"/>
      <c r="P1801" s="247"/>
      <c r="Q1801" s="247"/>
    </row>
    <row r="1802" spans="13:17">
      <c r="M1802" s="247"/>
      <c r="N1802" s="247"/>
      <c r="O1802" s="247"/>
      <c r="P1802" s="247"/>
      <c r="Q1802" s="247"/>
    </row>
    <row r="1803" spans="13:17">
      <c r="M1803" s="247"/>
      <c r="N1803" s="247"/>
      <c r="O1803" s="247"/>
      <c r="P1803" s="247"/>
      <c r="Q1803" s="247"/>
    </row>
    <row r="1804" spans="13:17">
      <c r="M1804" s="247"/>
      <c r="N1804" s="247"/>
      <c r="O1804" s="247"/>
      <c r="P1804" s="247"/>
      <c r="Q1804" s="247"/>
    </row>
    <row r="1805" spans="13:17">
      <c r="M1805" s="247"/>
      <c r="N1805" s="247"/>
      <c r="O1805" s="247"/>
      <c r="P1805" s="247"/>
      <c r="Q1805" s="247"/>
    </row>
    <row r="1806" spans="13:17">
      <c r="M1806" s="247"/>
      <c r="N1806" s="247"/>
      <c r="O1806" s="247"/>
      <c r="P1806" s="247"/>
      <c r="Q1806" s="247"/>
    </row>
    <row r="1807" spans="13:17">
      <c r="M1807" s="247"/>
      <c r="N1807" s="247"/>
      <c r="O1807" s="247"/>
      <c r="P1807" s="247"/>
      <c r="Q1807" s="247"/>
    </row>
    <row r="1808" spans="13:17">
      <c r="M1808" s="247"/>
      <c r="N1808" s="247"/>
      <c r="O1808" s="247"/>
      <c r="P1808" s="247"/>
      <c r="Q1808" s="247"/>
    </row>
    <row r="1809" spans="13:17">
      <c r="M1809" s="247"/>
      <c r="N1809" s="247"/>
      <c r="O1809" s="247"/>
      <c r="P1809" s="247"/>
      <c r="Q1809" s="247"/>
    </row>
    <row r="1810" spans="13:17">
      <c r="M1810" s="247"/>
      <c r="N1810" s="247"/>
      <c r="O1810" s="247"/>
      <c r="P1810" s="247"/>
      <c r="Q1810" s="247"/>
    </row>
    <row r="1811" spans="13:17">
      <c r="M1811" s="247"/>
      <c r="N1811" s="247"/>
      <c r="O1811" s="247"/>
      <c r="P1811" s="247"/>
      <c r="Q1811" s="247"/>
    </row>
    <row r="1812" spans="13:17">
      <c r="M1812" s="247"/>
      <c r="N1812" s="247"/>
      <c r="O1812" s="247"/>
      <c r="P1812" s="247"/>
      <c r="Q1812" s="247"/>
    </row>
    <row r="1813" spans="13:17">
      <c r="M1813" s="247"/>
      <c r="N1813" s="247"/>
      <c r="O1813" s="247"/>
      <c r="P1813" s="247"/>
      <c r="Q1813" s="247"/>
    </row>
    <row r="1814" spans="13:17">
      <c r="M1814" s="247"/>
      <c r="N1814" s="247"/>
      <c r="O1814" s="247"/>
      <c r="P1814" s="247"/>
      <c r="Q1814" s="247"/>
    </row>
    <row r="1815" spans="13:17">
      <c r="M1815" s="247"/>
      <c r="N1815" s="247"/>
      <c r="O1815" s="247"/>
      <c r="P1815" s="247"/>
      <c r="Q1815" s="247"/>
    </row>
    <row r="1816" spans="13:17">
      <c r="M1816" s="247"/>
      <c r="N1816" s="247"/>
      <c r="O1816" s="247"/>
      <c r="P1816" s="247"/>
      <c r="Q1816" s="247"/>
    </row>
    <row r="1817" spans="13:17">
      <c r="M1817" s="247"/>
      <c r="N1817" s="247"/>
      <c r="O1817" s="247"/>
      <c r="P1817" s="247"/>
      <c r="Q1817" s="247"/>
    </row>
    <row r="1818" spans="13:17">
      <c r="M1818" s="247"/>
      <c r="N1818" s="247"/>
      <c r="O1818" s="247"/>
      <c r="P1818" s="247"/>
      <c r="Q1818" s="247"/>
    </row>
    <row r="1819" spans="13:17">
      <c r="M1819" s="247"/>
      <c r="N1819" s="247"/>
      <c r="O1819" s="247"/>
      <c r="P1819" s="247"/>
      <c r="Q1819" s="247"/>
    </row>
    <row r="1820" spans="13:17">
      <c r="M1820" s="247"/>
      <c r="N1820" s="247"/>
      <c r="O1820" s="247"/>
      <c r="P1820" s="247"/>
      <c r="Q1820" s="247"/>
    </row>
    <row r="1821" spans="13:17">
      <c r="M1821" s="247"/>
      <c r="N1821" s="247"/>
      <c r="O1821" s="247"/>
      <c r="P1821" s="247"/>
      <c r="Q1821" s="247"/>
    </row>
    <row r="1822" spans="13:17">
      <c r="M1822" s="247"/>
      <c r="N1822" s="247"/>
      <c r="O1822" s="247"/>
      <c r="P1822" s="247"/>
      <c r="Q1822" s="247"/>
    </row>
    <row r="1823" spans="13:17">
      <c r="M1823" s="247"/>
      <c r="N1823" s="247"/>
      <c r="O1823" s="247"/>
      <c r="P1823" s="247"/>
      <c r="Q1823" s="247"/>
    </row>
    <row r="1824" spans="13:17">
      <c r="M1824" s="247"/>
      <c r="N1824" s="247"/>
      <c r="O1824" s="247"/>
      <c r="P1824" s="247"/>
      <c r="Q1824" s="247"/>
    </row>
    <row r="1825" spans="13:17">
      <c r="M1825" s="247"/>
      <c r="N1825" s="247"/>
      <c r="O1825" s="247"/>
      <c r="P1825" s="247"/>
      <c r="Q1825" s="247"/>
    </row>
    <row r="1826" spans="13:17">
      <c r="M1826" s="247"/>
      <c r="N1826" s="247"/>
      <c r="O1826" s="247"/>
      <c r="P1826" s="247"/>
      <c r="Q1826" s="247"/>
    </row>
    <row r="1827" spans="13:17">
      <c r="M1827" s="247"/>
      <c r="N1827" s="247"/>
      <c r="O1827" s="247"/>
      <c r="P1827" s="247"/>
      <c r="Q1827" s="247"/>
    </row>
    <row r="1828" spans="13:17">
      <c r="M1828" s="247"/>
      <c r="N1828" s="247"/>
      <c r="O1828" s="247"/>
      <c r="P1828" s="247"/>
      <c r="Q1828" s="247"/>
    </row>
    <row r="1829" spans="13:17">
      <c r="M1829" s="247"/>
      <c r="N1829" s="247"/>
      <c r="O1829" s="247"/>
      <c r="P1829" s="247"/>
      <c r="Q1829" s="247"/>
    </row>
    <row r="1830" spans="13:17">
      <c r="M1830" s="247"/>
      <c r="N1830" s="247"/>
      <c r="O1830" s="247"/>
      <c r="P1830" s="247"/>
      <c r="Q1830" s="247"/>
    </row>
    <row r="1831" spans="13:17">
      <c r="M1831" s="247"/>
      <c r="N1831" s="247"/>
      <c r="O1831" s="247"/>
      <c r="P1831" s="247"/>
      <c r="Q1831" s="247"/>
    </row>
    <row r="1832" spans="13:17">
      <c r="M1832" s="247"/>
      <c r="N1832" s="247"/>
      <c r="O1832" s="247"/>
      <c r="P1832" s="247"/>
      <c r="Q1832" s="247"/>
    </row>
    <row r="1833" spans="13:17">
      <c r="M1833" s="247"/>
      <c r="N1833" s="247"/>
      <c r="O1833" s="247"/>
      <c r="P1833" s="247"/>
      <c r="Q1833" s="247"/>
    </row>
    <row r="1834" spans="13:17">
      <c r="M1834" s="247"/>
      <c r="N1834" s="247"/>
      <c r="O1834" s="247"/>
      <c r="P1834" s="247"/>
      <c r="Q1834" s="247"/>
    </row>
    <row r="1835" spans="13:17">
      <c r="M1835" s="247"/>
      <c r="N1835" s="247"/>
      <c r="O1835" s="247"/>
      <c r="P1835" s="247"/>
      <c r="Q1835" s="247"/>
    </row>
    <row r="1836" spans="13:17">
      <c r="M1836" s="247"/>
      <c r="N1836" s="247"/>
      <c r="O1836" s="247"/>
      <c r="P1836" s="247"/>
      <c r="Q1836" s="247"/>
    </row>
    <row r="1837" spans="13:17">
      <c r="M1837" s="247"/>
      <c r="N1837" s="247"/>
      <c r="O1837" s="247"/>
      <c r="P1837" s="247"/>
      <c r="Q1837" s="247"/>
    </row>
    <row r="1838" spans="13:17">
      <c r="M1838" s="247"/>
      <c r="N1838" s="247"/>
      <c r="O1838" s="247"/>
      <c r="P1838" s="247"/>
      <c r="Q1838" s="247"/>
    </row>
    <row r="1839" spans="13:17">
      <c r="M1839" s="247"/>
      <c r="N1839" s="247"/>
      <c r="O1839" s="247"/>
      <c r="P1839" s="247"/>
      <c r="Q1839" s="247"/>
    </row>
    <row r="1840" spans="13:17">
      <c r="M1840" s="247"/>
      <c r="N1840" s="247"/>
      <c r="O1840" s="247"/>
      <c r="P1840" s="247"/>
      <c r="Q1840" s="247"/>
    </row>
    <row r="1841" spans="13:17">
      <c r="M1841" s="247"/>
      <c r="N1841" s="247"/>
      <c r="O1841" s="247"/>
      <c r="P1841" s="247"/>
      <c r="Q1841" s="247"/>
    </row>
    <row r="1842" spans="13:17">
      <c r="M1842" s="247"/>
      <c r="N1842" s="247"/>
      <c r="O1842" s="247"/>
      <c r="P1842" s="247"/>
      <c r="Q1842" s="247"/>
    </row>
    <row r="1843" spans="13:17">
      <c r="M1843" s="247"/>
      <c r="N1843" s="247"/>
      <c r="O1843" s="247"/>
      <c r="P1843" s="247"/>
      <c r="Q1843" s="247"/>
    </row>
    <row r="1844" spans="13:17">
      <c r="M1844" s="247"/>
      <c r="N1844" s="247"/>
      <c r="O1844" s="247"/>
      <c r="P1844" s="247"/>
      <c r="Q1844" s="247"/>
    </row>
    <row r="1845" spans="13:17">
      <c r="M1845" s="247"/>
      <c r="N1845" s="247"/>
      <c r="O1845" s="247"/>
      <c r="P1845" s="247"/>
      <c r="Q1845" s="247"/>
    </row>
    <row r="1846" spans="13:17">
      <c r="M1846" s="247"/>
      <c r="N1846" s="247"/>
      <c r="O1846" s="247"/>
      <c r="P1846" s="247"/>
      <c r="Q1846" s="247"/>
    </row>
    <row r="1847" spans="13:17">
      <c r="M1847" s="247"/>
      <c r="N1847" s="247"/>
      <c r="O1847" s="247"/>
      <c r="P1847" s="247"/>
      <c r="Q1847" s="247"/>
    </row>
    <row r="1848" spans="13:17">
      <c r="M1848" s="247"/>
      <c r="N1848" s="247"/>
      <c r="O1848" s="247"/>
      <c r="P1848" s="247"/>
      <c r="Q1848" s="247"/>
    </row>
    <row r="1849" spans="13:17">
      <c r="M1849" s="247"/>
      <c r="N1849" s="247"/>
      <c r="O1849" s="247"/>
      <c r="P1849" s="247"/>
      <c r="Q1849" s="247"/>
    </row>
    <row r="1850" spans="13:17">
      <c r="M1850" s="247"/>
      <c r="N1850" s="247"/>
      <c r="O1850" s="247"/>
      <c r="P1850" s="247"/>
      <c r="Q1850" s="247"/>
    </row>
    <row r="1851" spans="13:17">
      <c r="M1851" s="247"/>
      <c r="N1851" s="247"/>
      <c r="O1851" s="247"/>
      <c r="P1851" s="247"/>
      <c r="Q1851" s="247"/>
    </row>
    <row r="1852" spans="13:17">
      <c r="M1852" s="247"/>
      <c r="N1852" s="247"/>
      <c r="O1852" s="247"/>
      <c r="P1852" s="247"/>
      <c r="Q1852" s="247"/>
    </row>
    <row r="1853" spans="13:17">
      <c r="M1853" s="247"/>
      <c r="N1853" s="247"/>
      <c r="O1853" s="247"/>
      <c r="P1853" s="247"/>
      <c r="Q1853" s="247"/>
    </row>
    <row r="1854" spans="13:17">
      <c r="M1854" s="247"/>
      <c r="N1854" s="247"/>
      <c r="O1854" s="247"/>
      <c r="P1854" s="247"/>
      <c r="Q1854" s="247"/>
    </row>
    <row r="1855" spans="13:17">
      <c r="M1855" s="247"/>
      <c r="N1855" s="247"/>
      <c r="O1855" s="247"/>
      <c r="P1855" s="247"/>
      <c r="Q1855" s="247"/>
    </row>
    <row r="1856" spans="13:17">
      <c r="M1856" s="247"/>
      <c r="N1856" s="247"/>
      <c r="O1856" s="247"/>
      <c r="P1856" s="247"/>
      <c r="Q1856" s="247"/>
    </row>
    <row r="1857" spans="13:17">
      <c r="M1857" s="247"/>
      <c r="N1857" s="247"/>
      <c r="O1857" s="247"/>
      <c r="P1857" s="247"/>
      <c r="Q1857" s="247"/>
    </row>
    <row r="1858" spans="13:17">
      <c r="M1858" s="247"/>
      <c r="N1858" s="247"/>
      <c r="O1858" s="247"/>
      <c r="P1858" s="247"/>
      <c r="Q1858" s="247"/>
    </row>
    <row r="1859" spans="13:17">
      <c r="M1859" s="247"/>
      <c r="N1859" s="247"/>
      <c r="O1859" s="247"/>
      <c r="P1859" s="247"/>
      <c r="Q1859" s="247"/>
    </row>
    <row r="1860" spans="13:17">
      <c r="M1860" s="247"/>
      <c r="N1860" s="247"/>
      <c r="O1860" s="247"/>
      <c r="P1860" s="247"/>
      <c r="Q1860" s="247"/>
    </row>
    <row r="1861" spans="13:17">
      <c r="M1861" s="247"/>
      <c r="N1861" s="247"/>
      <c r="O1861" s="247"/>
      <c r="P1861" s="247"/>
      <c r="Q1861" s="247"/>
    </row>
    <row r="1862" spans="13:17">
      <c r="M1862" s="247"/>
      <c r="N1862" s="247"/>
      <c r="O1862" s="247"/>
      <c r="P1862" s="247"/>
      <c r="Q1862" s="247"/>
    </row>
    <row r="1863" spans="13:17">
      <c r="M1863" s="247"/>
      <c r="N1863" s="247"/>
      <c r="O1863" s="247"/>
      <c r="P1863" s="247"/>
      <c r="Q1863" s="247"/>
    </row>
    <row r="1864" spans="13:17">
      <c r="M1864" s="247"/>
      <c r="N1864" s="247"/>
      <c r="O1864" s="247"/>
      <c r="P1864" s="247"/>
      <c r="Q1864" s="247"/>
    </row>
    <row r="1865" spans="13:17">
      <c r="M1865" s="247"/>
      <c r="N1865" s="247"/>
      <c r="O1865" s="247"/>
      <c r="P1865" s="247"/>
      <c r="Q1865" s="247"/>
    </row>
    <row r="1866" spans="13:17">
      <c r="M1866" s="247"/>
      <c r="N1866" s="247"/>
      <c r="O1866" s="247"/>
      <c r="P1866" s="247"/>
      <c r="Q1866" s="247"/>
    </row>
    <row r="1867" spans="13:17">
      <c r="M1867" s="247"/>
      <c r="N1867" s="247"/>
      <c r="O1867" s="247"/>
      <c r="P1867" s="247"/>
      <c r="Q1867" s="247"/>
    </row>
    <row r="1868" spans="13:17">
      <c r="M1868" s="247"/>
      <c r="N1868" s="247"/>
      <c r="O1868" s="247"/>
      <c r="P1868" s="247"/>
      <c r="Q1868" s="247"/>
    </row>
    <row r="1869" spans="13:17">
      <c r="M1869" s="247"/>
      <c r="N1869" s="247"/>
      <c r="O1869" s="247"/>
      <c r="P1869" s="247"/>
      <c r="Q1869" s="247"/>
    </row>
    <row r="1870" spans="13:17">
      <c r="M1870" s="247"/>
      <c r="N1870" s="247"/>
      <c r="O1870" s="247"/>
      <c r="P1870" s="247"/>
      <c r="Q1870" s="247"/>
    </row>
    <row r="1871" spans="13:17">
      <c r="M1871" s="247"/>
      <c r="N1871" s="247"/>
      <c r="O1871" s="247"/>
      <c r="P1871" s="247"/>
      <c r="Q1871" s="247"/>
    </row>
    <row r="1872" spans="13:17">
      <c r="M1872" s="247"/>
      <c r="N1872" s="247"/>
      <c r="O1872" s="247"/>
      <c r="P1872" s="247"/>
      <c r="Q1872" s="247"/>
    </row>
    <row r="1873" spans="13:17">
      <c r="M1873" s="247"/>
      <c r="N1873" s="247"/>
      <c r="O1873" s="247"/>
      <c r="P1873" s="247"/>
      <c r="Q1873" s="247"/>
    </row>
    <row r="1874" spans="13:17">
      <c r="M1874" s="247"/>
      <c r="N1874" s="247"/>
      <c r="O1874" s="247"/>
      <c r="P1874" s="247"/>
      <c r="Q1874" s="247"/>
    </row>
    <row r="1875" spans="13:17">
      <c r="M1875" s="247"/>
      <c r="N1875" s="247"/>
      <c r="O1875" s="247"/>
      <c r="P1875" s="247"/>
      <c r="Q1875" s="247"/>
    </row>
    <row r="1876" spans="13:17">
      <c r="M1876" s="247"/>
      <c r="N1876" s="247"/>
      <c r="O1876" s="247"/>
      <c r="P1876" s="247"/>
      <c r="Q1876" s="247"/>
    </row>
    <row r="1877" spans="13:17">
      <c r="M1877" s="247"/>
      <c r="N1877" s="247"/>
      <c r="O1877" s="247"/>
      <c r="P1877" s="247"/>
      <c r="Q1877" s="247"/>
    </row>
    <row r="1878" spans="13:17">
      <c r="M1878" s="247"/>
      <c r="N1878" s="247"/>
      <c r="O1878" s="247"/>
      <c r="P1878" s="247"/>
      <c r="Q1878" s="247"/>
    </row>
    <row r="1879" spans="13:17">
      <c r="M1879" s="247"/>
      <c r="N1879" s="247"/>
      <c r="O1879" s="247"/>
      <c r="P1879" s="247"/>
      <c r="Q1879" s="247"/>
    </row>
    <row r="1880" spans="13:17">
      <c r="M1880" s="247"/>
      <c r="N1880" s="247"/>
      <c r="O1880" s="247"/>
      <c r="P1880" s="247"/>
      <c r="Q1880" s="247"/>
    </row>
    <row r="1881" spans="13:17">
      <c r="M1881" s="247"/>
      <c r="N1881" s="247"/>
      <c r="O1881" s="247"/>
      <c r="P1881" s="247"/>
      <c r="Q1881" s="247"/>
    </row>
    <row r="1882" spans="13:17">
      <c r="M1882" s="247"/>
      <c r="N1882" s="247"/>
      <c r="O1882" s="247"/>
      <c r="P1882" s="247"/>
      <c r="Q1882" s="247"/>
    </row>
    <row r="1883" spans="13:17">
      <c r="M1883" s="247"/>
      <c r="N1883" s="247"/>
      <c r="O1883" s="247"/>
      <c r="P1883" s="247"/>
      <c r="Q1883" s="247"/>
    </row>
    <row r="1884" spans="13:17">
      <c r="M1884" s="247"/>
      <c r="N1884" s="247"/>
      <c r="O1884" s="247"/>
      <c r="P1884" s="247"/>
      <c r="Q1884" s="247"/>
    </row>
    <row r="1885" spans="13:17">
      <c r="M1885" s="247"/>
      <c r="N1885" s="247"/>
      <c r="O1885" s="247"/>
      <c r="P1885" s="247"/>
      <c r="Q1885" s="247"/>
    </row>
    <row r="1886" spans="13:17">
      <c r="M1886" s="247"/>
      <c r="N1886" s="247"/>
      <c r="O1886" s="247"/>
      <c r="P1886" s="247"/>
      <c r="Q1886" s="247"/>
    </row>
    <row r="1887" spans="13:17">
      <c r="M1887" s="247"/>
      <c r="N1887" s="247"/>
      <c r="O1887" s="247"/>
      <c r="P1887" s="247"/>
      <c r="Q1887" s="247"/>
    </row>
    <row r="1888" spans="13:17">
      <c r="M1888" s="247"/>
      <c r="N1888" s="247"/>
      <c r="O1888" s="247"/>
      <c r="P1888" s="247"/>
      <c r="Q1888" s="247"/>
    </row>
    <row r="1889" spans="13:17">
      <c r="M1889" s="247"/>
      <c r="N1889" s="247"/>
      <c r="O1889" s="247"/>
      <c r="P1889" s="247"/>
      <c r="Q1889" s="247"/>
    </row>
    <row r="1890" spans="13:17">
      <c r="M1890" s="247"/>
      <c r="N1890" s="247"/>
      <c r="O1890" s="247"/>
      <c r="P1890" s="247"/>
      <c r="Q1890" s="247"/>
    </row>
    <row r="1891" spans="13:17">
      <c r="M1891" s="247"/>
      <c r="N1891" s="247"/>
      <c r="O1891" s="247"/>
      <c r="P1891" s="247"/>
      <c r="Q1891" s="247"/>
    </row>
    <row r="1892" spans="13:17">
      <c r="M1892" s="247"/>
      <c r="N1892" s="247"/>
      <c r="O1892" s="247"/>
      <c r="P1892" s="247"/>
      <c r="Q1892" s="247"/>
    </row>
    <row r="1893" spans="13:17">
      <c r="M1893" s="247"/>
      <c r="N1893" s="247"/>
      <c r="O1893" s="247"/>
      <c r="P1893" s="247"/>
      <c r="Q1893" s="247"/>
    </row>
    <row r="1894" spans="13:17">
      <c r="M1894" s="247"/>
      <c r="N1894" s="247"/>
      <c r="O1894" s="247"/>
      <c r="P1894" s="247"/>
      <c r="Q1894" s="247"/>
    </row>
    <row r="1895" spans="13:17">
      <c r="M1895" s="247"/>
      <c r="N1895" s="247"/>
      <c r="O1895" s="247"/>
      <c r="P1895" s="247"/>
      <c r="Q1895" s="247"/>
    </row>
    <row r="1896" spans="13:17">
      <c r="M1896" s="247"/>
      <c r="N1896" s="247"/>
      <c r="O1896" s="247"/>
      <c r="P1896" s="247"/>
      <c r="Q1896" s="247"/>
    </row>
    <row r="1897" spans="13:17">
      <c r="M1897" s="247"/>
      <c r="N1897" s="247"/>
      <c r="O1897" s="247"/>
      <c r="P1897" s="247"/>
      <c r="Q1897" s="247"/>
    </row>
    <row r="1898" spans="13:17">
      <c r="M1898" s="247"/>
      <c r="N1898" s="247"/>
      <c r="O1898" s="247"/>
      <c r="P1898" s="247"/>
      <c r="Q1898" s="247"/>
    </row>
    <row r="1899" spans="13:17">
      <c r="M1899" s="247"/>
      <c r="N1899" s="247"/>
      <c r="O1899" s="247"/>
      <c r="P1899" s="247"/>
      <c r="Q1899" s="247"/>
    </row>
    <row r="1900" spans="13:17">
      <c r="M1900" s="247"/>
      <c r="N1900" s="247"/>
      <c r="O1900" s="247"/>
      <c r="P1900" s="247"/>
      <c r="Q1900" s="247"/>
    </row>
    <row r="1901" spans="13:17">
      <c r="M1901" s="247"/>
      <c r="N1901" s="247"/>
      <c r="O1901" s="247"/>
      <c r="P1901" s="247"/>
      <c r="Q1901" s="247"/>
    </row>
    <row r="1902" spans="13:17">
      <c r="M1902" s="247"/>
      <c r="N1902" s="247"/>
      <c r="O1902" s="247"/>
      <c r="P1902" s="247"/>
      <c r="Q1902" s="247"/>
    </row>
    <row r="1903" spans="13:17">
      <c r="M1903" s="247"/>
      <c r="N1903" s="247"/>
      <c r="O1903" s="247"/>
      <c r="P1903" s="247"/>
      <c r="Q1903" s="247"/>
    </row>
    <row r="1904" spans="13:17">
      <c r="M1904" s="247"/>
      <c r="N1904" s="247"/>
      <c r="O1904" s="247"/>
      <c r="P1904" s="247"/>
      <c r="Q1904" s="247"/>
    </row>
    <row r="1905" spans="13:17">
      <c r="M1905" s="247"/>
      <c r="N1905" s="247"/>
      <c r="O1905" s="247"/>
      <c r="P1905" s="247"/>
      <c r="Q1905" s="247"/>
    </row>
    <row r="1906" spans="13:17">
      <c r="M1906" s="247"/>
      <c r="N1906" s="247"/>
      <c r="O1906" s="247"/>
      <c r="P1906" s="247"/>
      <c r="Q1906" s="247"/>
    </row>
    <row r="1907" spans="13:17">
      <c r="M1907" s="247"/>
      <c r="N1907" s="247"/>
      <c r="O1907" s="247"/>
      <c r="P1907" s="247"/>
      <c r="Q1907" s="247"/>
    </row>
    <row r="1908" spans="13:17">
      <c r="M1908" s="247"/>
      <c r="N1908" s="247"/>
      <c r="O1908" s="247"/>
      <c r="P1908" s="247"/>
      <c r="Q1908" s="247"/>
    </row>
    <row r="1909" spans="13:17">
      <c r="M1909" s="247"/>
      <c r="N1909" s="247"/>
      <c r="O1909" s="247"/>
      <c r="P1909" s="247"/>
      <c r="Q1909" s="247"/>
    </row>
    <row r="1910" spans="13:17">
      <c r="M1910" s="247"/>
      <c r="N1910" s="247"/>
      <c r="O1910" s="247"/>
      <c r="P1910" s="247"/>
      <c r="Q1910" s="247"/>
    </row>
    <row r="1911" spans="13:17">
      <c r="M1911" s="247"/>
      <c r="N1911" s="247"/>
      <c r="O1911" s="247"/>
      <c r="P1911" s="247"/>
      <c r="Q1911" s="247"/>
    </row>
    <row r="1912" spans="13:17">
      <c r="M1912" s="247"/>
      <c r="N1912" s="247"/>
      <c r="O1912" s="247"/>
      <c r="P1912" s="247"/>
      <c r="Q1912" s="247"/>
    </row>
    <row r="1913" spans="13:17">
      <c r="M1913" s="247"/>
      <c r="N1913" s="247"/>
      <c r="O1913" s="247"/>
      <c r="P1913" s="247"/>
      <c r="Q1913" s="247"/>
    </row>
    <row r="1914" spans="13:17">
      <c r="M1914" s="247"/>
      <c r="N1914" s="247"/>
      <c r="O1914" s="247"/>
      <c r="P1914" s="247"/>
      <c r="Q1914" s="247"/>
    </row>
    <row r="1915" spans="13:17">
      <c r="M1915" s="247"/>
      <c r="N1915" s="247"/>
      <c r="O1915" s="247"/>
      <c r="P1915" s="247"/>
      <c r="Q1915" s="247"/>
    </row>
    <row r="1916" spans="13:17">
      <c r="M1916" s="247"/>
      <c r="N1916" s="247"/>
      <c r="O1916" s="247"/>
      <c r="P1916" s="247"/>
      <c r="Q1916" s="247"/>
    </row>
    <row r="1917" spans="13:17">
      <c r="M1917" s="247"/>
      <c r="N1917" s="247"/>
      <c r="O1917" s="247"/>
      <c r="P1917" s="247"/>
      <c r="Q1917" s="247"/>
    </row>
    <row r="1918" spans="13:17">
      <c r="M1918" s="247"/>
      <c r="N1918" s="247"/>
      <c r="O1918" s="247"/>
      <c r="P1918" s="247"/>
      <c r="Q1918" s="247"/>
    </row>
    <row r="1919" spans="13:17">
      <c r="M1919" s="247"/>
      <c r="N1919" s="247"/>
      <c r="O1919" s="247"/>
      <c r="P1919" s="247"/>
      <c r="Q1919" s="247"/>
    </row>
    <row r="1920" spans="13:17">
      <c r="M1920" s="247"/>
      <c r="N1920" s="247"/>
      <c r="O1920" s="247"/>
      <c r="P1920" s="247"/>
      <c r="Q1920" s="247"/>
    </row>
    <row r="1921" spans="13:17">
      <c r="M1921" s="247"/>
      <c r="N1921" s="247"/>
      <c r="O1921" s="247"/>
      <c r="P1921" s="247"/>
      <c r="Q1921" s="247"/>
    </row>
    <row r="1922" spans="13:17">
      <c r="M1922" s="247"/>
      <c r="N1922" s="247"/>
      <c r="O1922" s="247"/>
      <c r="P1922" s="247"/>
      <c r="Q1922" s="247"/>
    </row>
    <row r="1923" spans="13:17">
      <c r="M1923" s="247"/>
      <c r="N1923" s="247"/>
      <c r="O1923" s="247"/>
      <c r="P1923" s="247"/>
      <c r="Q1923" s="247"/>
    </row>
    <row r="1924" spans="13:17">
      <c r="M1924" s="247"/>
      <c r="N1924" s="247"/>
      <c r="O1924" s="247"/>
      <c r="P1924" s="247"/>
      <c r="Q1924" s="247"/>
    </row>
    <row r="1925" spans="13:17">
      <c r="M1925" s="247"/>
      <c r="N1925" s="247"/>
      <c r="O1925" s="247"/>
      <c r="P1925" s="247"/>
      <c r="Q1925" s="247"/>
    </row>
    <row r="1926" spans="13:17">
      <c r="M1926" s="247"/>
      <c r="N1926" s="247"/>
      <c r="O1926" s="247"/>
      <c r="P1926" s="247"/>
      <c r="Q1926" s="247"/>
    </row>
    <row r="1927" spans="13:17">
      <c r="M1927" s="247"/>
      <c r="N1927" s="247"/>
      <c r="O1927" s="247"/>
      <c r="P1927" s="247"/>
      <c r="Q1927" s="247"/>
    </row>
    <row r="1928" spans="13:17">
      <c r="M1928" s="247"/>
      <c r="N1928" s="247"/>
      <c r="O1928" s="247"/>
      <c r="P1928" s="247"/>
      <c r="Q1928" s="247"/>
    </row>
    <row r="1929" spans="13:17">
      <c r="M1929" s="247"/>
      <c r="N1929" s="247"/>
      <c r="O1929" s="247"/>
      <c r="P1929" s="247"/>
      <c r="Q1929" s="247"/>
    </row>
    <row r="1930" spans="13:17">
      <c r="M1930" s="247"/>
      <c r="N1930" s="247"/>
      <c r="O1930" s="247"/>
      <c r="P1930" s="247"/>
      <c r="Q1930" s="247"/>
    </row>
    <row r="1931" spans="13:17">
      <c r="M1931" s="247"/>
      <c r="N1931" s="247"/>
      <c r="O1931" s="247"/>
      <c r="P1931" s="247"/>
      <c r="Q1931" s="247"/>
    </row>
    <row r="1932" spans="13:17">
      <c r="M1932" s="247"/>
      <c r="N1932" s="247"/>
      <c r="O1932" s="247"/>
      <c r="P1932" s="247"/>
      <c r="Q1932" s="247"/>
    </row>
    <row r="1933" spans="13:17">
      <c r="M1933" s="247"/>
      <c r="N1933" s="247"/>
      <c r="O1933" s="247"/>
      <c r="P1933" s="247"/>
      <c r="Q1933" s="247"/>
    </row>
    <row r="1934" spans="13:17">
      <c r="M1934" s="247"/>
      <c r="N1934" s="247"/>
      <c r="O1934" s="247"/>
      <c r="P1934" s="247"/>
      <c r="Q1934" s="247"/>
    </row>
    <row r="1935" spans="13:17">
      <c r="M1935" s="247"/>
      <c r="N1935" s="247"/>
      <c r="O1935" s="247"/>
      <c r="P1935" s="247"/>
      <c r="Q1935" s="247"/>
    </row>
    <row r="1936" spans="13:17">
      <c r="M1936" s="247"/>
      <c r="N1936" s="247"/>
      <c r="O1936" s="247"/>
      <c r="P1936" s="247"/>
      <c r="Q1936" s="247"/>
    </row>
    <row r="1937" spans="13:17">
      <c r="M1937" s="247"/>
      <c r="N1937" s="247"/>
      <c r="O1937" s="247"/>
      <c r="P1937" s="247"/>
      <c r="Q1937" s="247"/>
    </row>
    <row r="1938" spans="13:17">
      <c r="M1938" s="247"/>
      <c r="N1938" s="247"/>
      <c r="O1938" s="247"/>
      <c r="P1938" s="247"/>
      <c r="Q1938" s="247"/>
    </row>
    <row r="1939" spans="13:17">
      <c r="M1939" s="247"/>
      <c r="N1939" s="247"/>
      <c r="O1939" s="247"/>
      <c r="P1939" s="247"/>
      <c r="Q1939" s="247"/>
    </row>
    <row r="1940" spans="13:17">
      <c r="M1940" s="247"/>
      <c r="N1940" s="247"/>
      <c r="O1940" s="247"/>
      <c r="P1940" s="247"/>
      <c r="Q1940" s="247"/>
    </row>
    <row r="1941" spans="13:17">
      <c r="M1941" s="247"/>
      <c r="N1941" s="247"/>
      <c r="O1941" s="247"/>
      <c r="P1941" s="247"/>
      <c r="Q1941" s="247"/>
    </row>
    <row r="1942" spans="13:17">
      <c r="M1942" s="247"/>
      <c r="N1942" s="247"/>
      <c r="O1942" s="247"/>
      <c r="P1942" s="247"/>
      <c r="Q1942" s="247"/>
    </row>
    <row r="1943" spans="13:17">
      <c r="M1943" s="247"/>
      <c r="N1943" s="247"/>
      <c r="O1943" s="247"/>
      <c r="P1943" s="247"/>
      <c r="Q1943" s="247"/>
    </row>
    <row r="1944" spans="13:17">
      <c r="M1944" s="247"/>
      <c r="N1944" s="247"/>
      <c r="O1944" s="247"/>
      <c r="P1944" s="247"/>
      <c r="Q1944" s="247"/>
    </row>
    <row r="1945" spans="13:17">
      <c r="M1945" s="247"/>
      <c r="N1945" s="247"/>
      <c r="O1945" s="247"/>
      <c r="P1945" s="247"/>
      <c r="Q1945" s="247"/>
    </row>
    <row r="1946" spans="13:17">
      <c r="M1946" s="247"/>
      <c r="N1946" s="247"/>
      <c r="O1946" s="247"/>
      <c r="P1946" s="247"/>
      <c r="Q1946" s="247"/>
    </row>
    <row r="1947" spans="13:17">
      <c r="M1947" s="247"/>
      <c r="N1947" s="247"/>
      <c r="O1947" s="247"/>
      <c r="P1947" s="247"/>
      <c r="Q1947" s="247"/>
    </row>
    <row r="1948" spans="13:17">
      <c r="M1948" s="247"/>
      <c r="N1948" s="247"/>
      <c r="O1948" s="247"/>
      <c r="P1948" s="247"/>
      <c r="Q1948" s="247"/>
    </row>
    <row r="1949" spans="13:17">
      <c r="M1949" s="247"/>
      <c r="N1949" s="247"/>
      <c r="O1949" s="247"/>
      <c r="P1949" s="247"/>
      <c r="Q1949" s="247"/>
    </row>
    <row r="1950" spans="13:17">
      <c r="M1950" s="247"/>
      <c r="N1950" s="247"/>
      <c r="O1950" s="247"/>
      <c r="P1950" s="247"/>
      <c r="Q1950" s="247"/>
    </row>
    <row r="1951" spans="13:17">
      <c r="M1951" s="247"/>
      <c r="N1951" s="247"/>
      <c r="O1951" s="247"/>
      <c r="P1951" s="247"/>
      <c r="Q1951" s="247"/>
    </row>
    <row r="1952" spans="13:17">
      <c r="M1952" s="247"/>
      <c r="N1952" s="247"/>
      <c r="O1952" s="247"/>
      <c r="P1952" s="247"/>
      <c r="Q1952" s="247"/>
    </row>
    <row r="1953" spans="13:17">
      <c r="M1953" s="247"/>
      <c r="N1953" s="247"/>
      <c r="O1953" s="247"/>
      <c r="P1953" s="247"/>
      <c r="Q1953" s="247"/>
    </row>
    <row r="1954" spans="13:17">
      <c r="M1954" s="247"/>
      <c r="N1954" s="247"/>
      <c r="O1954" s="247"/>
      <c r="P1954" s="247"/>
      <c r="Q1954" s="247"/>
    </row>
    <row r="1955" spans="13:17">
      <c r="M1955" s="247"/>
      <c r="N1955" s="247"/>
      <c r="O1955" s="247"/>
      <c r="P1955" s="247"/>
      <c r="Q1955" s="247"/>
    </row>
    <row r="1956" spans="13:17">
      <c r="M1956" s="247"/>
      <c r="N1956" s="247"/>
      <c r="O1956" s="247"/>
      <c r="P1956" s="247"/>
      <c r="Q1956" s="247"/>
    </row>
    <row r="1957" spans="13:17">
      <c r="M1957" s="247"/>
      <c r="N1957" s="247"/>
      <c r="O1957" s="247"/>
      <c r="P1957" s="247"/>
      <c r="Q1957" s="247"/>
    </row>
    <row r="1958" spans="13:17">
      <c r="M1958" s="247"/>
      <c r="N1958" s="247"/>
      <c r="O1958" s="247"/>
      <c r="P1958" s="247"/>
      <c r="Q1958" s="247"/>
    </row>
    <row r="1959" spans="13:17">
      <c r="M1959" s="247"/>
      <c r="N1959" s="247"/>
      <c r="O1959" s="247"/>
      <c r="P1959" s="247"/>
      <c r="Q1959" s="247"/>
    </row>
    <row r="1960" spans="13:17">
      <c r="M1960" s="247"/>
      <c r="N1960" s="247"/>
      <c r="O1960" s="247"/>
      <c r="P1960" s="247"/>
      <c r="Q1960" s="247"/>
    </row>
    <row r="1961" spans="13:17">
      <c r="M1961" s="247"/>
      <c r="N1961" s="247"/>
      <c r="O1961" s="247"/>
      <c r="P1961" s="247"/>
      <c r="Q1961" s="247"/>
    </row>
    <row r="1962" spans="13:17">
      <c r="M1962" s="247"/>
      <c r="N1962" s="247"/>
      <c r="O1962" s="247"/>
      <c r="P1962" s="247"/>
      <c r="Q1962" s="247"/>
    </row>
    <row r="1963" spans="13:17">
      <c r="M1963" s="247"/>
      <c r="N1963" s="247"/>
      <c r="O1963" s="247"/>
      <c r="P1963" s="247"/>
      <c r="Q1963" s="247"/>
    </row>
    <row r="1964" spans="13:17">
      <c r="M1964" s="247"/>
      <c r="N1964" s="247"/>
      <c r="O1964" s="247"/>
      <c r="P1964" s="247"/>
      <c r="Q1964" s="247"/>
    </row>
    <row r="1965" spans="13:17">
      <c r="M1965" s="247"/>
      <c r="N1965" s="247"/>
      <c r="O1965" s="247"/>
      <c r="P1965" s="247"/>
      <c r="Q1965" s="247"/>
    </row>
    <row r="1966" spans="13:17">
      <c r="M1966" s="247"/>
      <c r="N1966" s="247"/>
      <c r="O1966" s="247"/>
      <c r="P1966" s="247"/>
      <c r="Q1966" s="247"/>
    </row>
    <row r="1967" spans="13:17">
      <c r="M1967" s="247"/>
      <c r="N1967" s="247"/>
      <c r="O1967" s="247"/>
      <c r="P1967" s="247"/>
      <c r="Q1967" s="247"/>
    </row>
    <row r="1968" spans="13:17">
      <c r="M1968" s="247"/>
      <c r="N1968" s="247"/>
      <c r="O1968" s="247"/>
      <c r="P1968" s="247"/>
      <c r="Q1968" s="247"/>
    </row>
    <row r="1969" spans="13:17">
      <c r="M1969" s="247"/>
      <c r="N1969" s="247"/>
      <c r="O1969" s="247"/>
      <c r="P1969" s="247"/>
      <c r="Q1969" s="247"/>
    </row>
    <row r="1970" spans="13:17">
      <c r="M1970" s="247"/>
      <c r="N1970" s="247"/>
      <c r="O1970" s="247"/>
      <c r="P1970" s="247"/>
      <c r="Q1970" s="247"/>
    </row>
    <row r="1971" spans="13:17">
      <c r="M1971" s="247"/>
      <c r="N1971" s="247"/>
      <c r="O1971" s="247"/>
      <c r="P1971" s="247"/>
      <c r="Q1971" s="247"/>
    </row>
    <row r="1972" spans="13:17">
      <c r="M1972" s="247"/>
      <c r="N1972" s="247"/>
      <c r="O1972" s="247"/>
      <c r="P1972" s="247"/>
      <c r="Q1972" s="247"/>
    </row>
    <row r="1973" spans="13:17">
      <c r="M1973" s="247"/>
      <c r="N1973" s="247"/>
      <c r="O1973" s="247"/>
      <c r="P1973" s="247"/>
      <c r="Q1973" s="247"/>
    </row>
    <row r="1974" spans="13:17">
      <c r="M1974" s="247"/>
      <c r="N1974" s="247"/>
      <c r="O1974" s="247"/>
      <c r="P1974" s="247"/>
      <c r="Q1974" s="247"/>
    </row>
    <row r="1975" spans="13:17">
      <c r="M1975" s="247"/>
      <c r="N1975" s="247"/>
      <c r="O1975" s="247"/>
      <c r="P1975" s="247"/>
      <c r="Q1975" s="247"/>
    </row>
    <row r="1976" spans="13:17">
      <c r="M1976" s="247"/>
      <c r="N1976" s="247"/>
      <c r="O1976" s="247"/>
      <c r="P1976" s="247"/>
      <c r="Q1976" s="247"/>
    </row>
    <row r="1977" spans="13:17">
      <c r="M1977" s="247"/>
      <c r="N1977" s="247"/>
      <c r="O1977" s="247"/>
      <c r="P1977" s="247"/>
      <c r="Q1977" s="247"/>
    </row>
    <row r="1978" spans="13:17">
      <c r="M1978" s="247"/>
      <c r="N1978" s="247"/>
      <c r="O1978" s="247"/>
      <c r="P1978" s="247"/>
      <c r="Q1978" s="247"/>
    </row>
    <row r="1979" spans="13:17">
      <c r="M1979" s="247"/>
      <c r="N1979" s="247"/>
      <c r="O1979" s="247"/>
      <c r="P1979" s="247"/>
      <c r="Q1979" s="247"/>
    </row>
    <row r="1980" spans="13:17">
      <c r="M1980" s="247"/>
      <c r="N1980" s="247"/>
      <c r="O1980" s="247"/>
      <c r="P1980" s="247"/>
      <c r="Q1980" s="247"/>
    </row>
    <row r="1981" spans="13:17">
      <c r="M1981" s="247"/>
      <c r="N1981" s="247"/>
      <c r="O1981" s="247"/>
      <c r="P1981" s="247"/>
      <c r="Q1981" s="247"/>
    </row>
    <row r="1982" spans="13:17">
      <c r="M1982" s="247"/>
      <c r="N1982" s="247"/>
      <c r="O1982" s="247"/>
      <c r="P1982" s="247"/>
      <c r="Q1982" s="247"/>
    </row>
    <row r="1983" spans="13:17">
      <c r="M1983" s="247"/>
      <c r="N1983" s="247"/>
      <c r="O1983" s="247"/>
      <c r="P1983" s="247"/>
      <c r="Q1983" s="247"/>
    </row>
    <row r="1984" spans="13:17">
      <c r="M1984" s="247"/>
      <c r="N1984" s="247"/>
      <c r="O1984" s="247"/>
      <c r="P1984" s="247"/>
      <c r="Q1984" s="247"/>
    </row>
    <row r="1985" spans="13:17">
      <c r="M1985" s="247"/>
      <c r="N1985" s="247"/>
      <c r="O1985" s="247"/>
      <c r="P1985" s="247"/>
      <c r="Q1985" s="247"/>
    </row>
    <row r="1986" spans="13:17">
      <c r="M1986" s="247"/>
      <c r="N1986" s="247"/>
      <c r="O1986" s="247"/>
      <c r="P1986" s="247"/>
      <c r="Q1986" s="247"/>
    </row>
    <row r="1987" spans="13:17">
      <c r="M1987" s="247"/>
      <c r="N1987" s="247"/>
      <c r="O1987" s="247"/>
      <c r="P1987" s="247"/>
      <c r="Q1987" s="247"/>
    </row>
    <row r="1988" spans="13:17">
      <c r="M1988" s="247"/>
      <c r="N1988" s="247"/>
      <c r="O1988" s="247"/>
      <c r="P1988" s="247"/>
      <c r="Q1988" s="247"/>
    </row>
    <row r="1989" spans="13:17">
      <c r="M1989" s="247"/>
      <c r="N1989" s="247"/>
      <c r="O1989" s="247"/>
      <c r="P1989" s="247"/>
      <c r="Q1989" s="247"/>
    </row>
    <row r="1990" spans="13:17">
      <c r="M1990" s="247"/>
      <c r="N1990" s="247"/>
      <c r="O1990" s="247"/>
      <c r="P1990" s="247"/>
      <c r="Q1990" s="247"/>
    </row>
    <row r="1991" spans="13:17">
      <c r="M1991" s="247"/>
      <c r="N1991" s="247"/>
      <c r="O1991" s="247"/>
      <c r="P1991" s="247"/>
      <c r="Q1991" s="247"/>
    </row>
    <row r="1992" spans="13:17">
      <c r="M1992" s="247"/>
      <c r="N1992" s="247"/>
      <c r="O1992" s="247"/>
      <c r="P1992" s="247"/>
      <c r="Q1992" s="247"/>
    </row>
    <row r="1993" spans="13:17">
      <c r="M1993" s="247"/>
      <c r="N1993" s="247"/>
      <c r="O1993" s="247"/>
      <c r="P1993" s="247"/>
      <c r="Q1993" s="247"/>
    </row>
    <row r="1994" spans="13:17">
      <c r="M1994" s="247"/>
      <c r="N1994" s="247"/>
      <c r="O1994" s="247"/>
      <c r="P1994" s="247"/>
      <c r="Q1994" s="247"/>
    </row>
    <row r="1995" spans="13:17">
      <c r="M1995" s="247"/>
      <c r="N1995" s="247"/>
      <c r="O1995" s="247"/>
      <c r="P1995" s="247"/>
      <c r="Q1995" s="247"/>
    </row>
    <row r="1996" spans="13:17">
      <c r="M1996" s="247"/>
      <c r="N1996" s="247"/>
      <c r="O1996" s="247"/>
      <c r="P1996" s="247"/>
      <c r="Q1996" s="247"/>
    </row>
    <row r="1997" spans="13:17">
      <c r="M1997" s="247"/>
      <c r="N1997" s="247"/>
      <c r="O1997" s="247"/>
      <c r="P1997" s="247"/>
      <c r="Q1997" s="247"/>
    </row>
    <row r="1998" spans="13:17">
      <c r="M1998" s="247"/>
      <c r="N1998" s="247"/>
      <c r="O1998" s="247"/>
      <c r="P1998" s="247"/>
      <c r="Q1998" s="247"/>
    </row>
    <row r="1999" spans="13:17">
      <c r="M1999" s="247"/>
      <c r="N1999" s="247"/>
      <c r="O1999" s="247"/>
      <c r="P1999" s="247"/>
      <c r="Q1999" s="247"/>
    </row>
    <row r="2000" spans="13:17">
      <c r="M2000" s="247"/>
      <c r="N2000" s="247"/>
      <c r="O2000" s="247"/>
      <c r="P2000" s="247"/>
      <c r="Q2000" s="247"/>
    </row>
    <row r="2001" spans="13:17">
      <c r="M2001" s="247"/>
      <c r="N2001" s="247"/>
      <c r="O2001" s="247"/>
      <c r="P2001" s="247"/>
      <c r="Q2001" s="247"/>
    </row>
    <row r="2002" spans="13:17">
      <c r="M2002" s="247"/>
      <c r="N2002" s="247"/>
      <c r="O2002" s="247"/>
      <c r="P2002" s="247"/>
      <c r="Q2002" s="247"/>
    </row>
    <row r="2003" spans="13:17">
      <c r="M2003" s="247"/>
      <c r="N2003" s="247"/>
      <c r="O2003" s="247"/>
      <c r="P2003" s="247"/>
      <c r="Q2003" s="247"/>
    </row>
    <row r="2004" spans="13:17">
      <c r="M2004" s="247"/>
      <c r="N2004" s="247"/>
      <c r="O2004" s="247"/>
      <c r="P2004" s="247"/>
      <c r="Q2004" s="247"/>
    </row>
    <row r="2005" spans="13:17">
      <c r="M2005" s="247"/>
      <c r="N2005" s="247"/>
      <c r="O2005" s="247"/>
      <c r="P2005" s="247"/>
      <c r="Q2005" s="247"/>
    </row>
    <row r="2006" spans="13:17">
      <c r="M2006" s="247"/>
      <c r="N2006" s="247"/>
      <c r="O2006" s="247"/>
      <c r="P2006" s="247"/>
      <c r="Q2006" s="247"/>
    </row>
    <row r="2007" spans="13:17">
      <c r="M2007" s="247"/>
      <c r="N2007" s="247"/>
      <c r="O2007" s="247"/>
      <c r="P2007" s="247"/>
      <c r="Q2007" s="247"/>
    </row>
    <row r="2008" spans="13:17">
      <c r="M2008" s="247"/>
      <c r="N2008" s="247"/>
      <c r="O2008" s="247"/>
      <c r="P2008" s="247"/>
      <c r="Q2008" s="247"/>
    </row>
    <row r="2009" spans="13:17">
      <c r="M2009" s="247"/>
      <c r="N2009" s="247"/>
      <c r="O2009" s="247"/>
      <c r="P2009" s="247"/>
      <c r="Q2009" s="247"/>
    </row>
    <row r="2010" spans="13:17">
      <c r="M2010" s="247"/>
      <c r="N2010" s="247"/>
      <c r="O2010" s="247"/>
      <c r="P2010" s="247"/>
      <c r="Q2010" s="247"/>
    </row>
    <row r="2011" spans="13:17">
      <c r="M2011" s="247"/>
      <c r="N2011" s="247"/>
      <c r="O2011" s="247"/>
      <c r="P2011" s="247"/>
      <c r="Q2011" s="247"/>
    </row>
    <row r="2012" spans="13:17">
      <c r="M2012" s="247"/>
      <c r="N2012" s="247"/>
      <c r="O2012" s="247"/>
      <c r="P2012" s="247"/>
      <c r="Q2012" s="247"/>
    </row>
    <row r="2013" spans="13:17">
      <c r="M2013" s="247"/>
      <c r="N2013" s="247"/>
      <c r="O2013" s="247"/>
      <c r="P2013" s="247"/>
      <c r="Q2013" s="247"/>
    </row>
    <row r="2014" spans="13:17">
      <c r="M2014" s="247"/>
      <c r="N2014" s="247"/>
      <c r="O2014" s="247"/>
      <c r="P2014" s="247"/>
      <c r="Q2014" s="247"/>
    </row>
    <row r="2015" spans="13:17">
      <c r="M2015" s="247"/>
      <c r="N2015" s="247"/>
      <c r="O2015" s="247"/>
      <c r="P2015" s="247"/>
      <c r="Q2015" s="247"/>
    </row>
    <row r="2016" spans="13:17">
      <c r="M2016" s="247"/>
      <c r="N2016" s="247"/>
      <c r="O2016" s="247"/>
      <c r="P2016" s="247"/>
      <c r="Q2016" s="247"/>
    </row>
    <row r="2017" spans="13:17">
      <c r="M2017" s="247"/>
      <c r="N2017" s="247"/>
      <c r="O2017" s="247"/>
      <c r="P2017" s="247"/>
      <c r="Q2017" s="247"/>
    </row>
    <row r="2018" spans="13:17">
      <c r="M2018" s="247"/>
      <c r="N2018" s="247"/>
      <c r="O2018" s="247"/>
      <c r="P2018" s="247"/>
      <c r="Q2018" s="247"/>
    </row>
    <row r="2019" spans="13:17">
      <c r="M2019" s="247"/>
      <c r="N2019" s="247"/>
      <c r="O2019" s="247"/>
      <c r="P2019" s="247"/>
      <c r="Q2019" s="247"/>
    </row>
    <row r="2020" spans="13:17">
      <c r="M2020" s="247"/>
      <c r="N2020" s="247"/>
      <c r="O2020" s="247"/>
      <c r="P2020" s="247"/>
      <c r="Q2020" s="247"/>
    </row>
    <row r="2021" spans="13:17">
      <c r="M2021" s="247"/>
      <c r="N2021" s="247"/>
      <c r="O2021" s="247"/>
      <c r="P2021" s="247"/>
      <c r="Q2021" s="247"/>
    </row>
    <row r="2022" spans="13:17">
      <c r="M2022" s="247"/>
      <c r="N2022" s="247"/>
      <c r="O2022" s="247"/>
      <c r="P2022" s="247"/>
      <c r="Q2022" s="247"/>
    </row>
    <row r="2023" spans="13:17">
      <c r="M2023" s="247"/>
      <c r="N2023" s="247"/>
      <c r="O2023" s="247"/>
      <c r="P2023" s="247"/>
      <c r="Q2023" s="247"/>
    </row>
    <row r="2024" spans="13:17">
      <c r="M2024" s="247"/>
      <c r="N2024" s="247"/>
      <c r="O2024" s="247"/>
      <c r="P2024" s="247"/>
      <c r="Q2024" s="247"/>
    </row>
    <row r="2025" spans="13:17">
      <c r="M2025" s="247"/>
      <c r="N2025" s="247"/>
      <c r="O2025" s="247"/>
      <c r="P2025" s="247"/>
      <c r="Q2025" s="247"/>
    </row>
    <row r="2026" spans="13:17">
      <c r="M2026" s="247"/>
      <c r="N2026" s="247"/>
      <c r="O2026" s="247"/>
      <c r="P2026" s="247"/>
      <c r="Q2026" s="247"/>
    </row>
    <row r="2027" spans="13:17">
      <c r="M2027" s="247"/>
      <c r="N2027" s="247"/>
      <c r="O2027" s="247"/>
      <c r="P2027" s="247"/>
      <c r="Q2027" s="247"/>
    </row>
    <row r="2028" spans="13:17">
      <c r="M2028" s="247"/>
      <c r="N2028" s="247"/>
      <c r="O2028" s="247"/>
      <c r="P2028" s="247"/>
      <c r="Q2028" s="247"/>
    </row>
    <row r="2029" spans="13:17">
      <c r="M2029" s="247"/>
      <c r="N2029" s="247"/>
      <c r="O2029" s="247"/>
      <c r="P2029" s="247"/>
      <c r="Q2029" s="247"/>
    </row>
    <row r="2030" spans="13:17">
      <c r="M2030" s="247"/>
      <c r="N2030" s="247"/>
      <c r="O2030" s="247"/>
      <c r="P2030" s="247"/>
      <c r="Q2030" s="247"/>
    </row>
    <row r="2031" spans="13:17">
      <c r="M2031" s="247"/>
      <c r="N2031" s="247"/>
      <c r="O2031" s="247"/>
      <c r="P2031" s="247"/>
      <c r="Q2031" s="247"/>
    </row>
    <row r="2032" spans="13:17">
      <c r="M2032" s="247"/>
      <c r="N2032" s="247"/>
      <c r="O2032" s="247"/>
      <c r="P2032" s="247"/>
      <c r="Q2032" s="247"/>
    </row>
    <row r="2033" spans="13:17">
      <c r="M2033" s="247"/>
      <c r="N2033" s="247"/>
      <c r="O2033" s="247"/>
      <c r="P2033" s="247"/>
      <c r="Q2033" s="247"/>
    </row>
    <row r="2034" spans="13:17">
      <c r="M2034" s="247"/>
      <c r="N2034" s="247"/>
      <c r="O2034" s="247"/>
      <c r="P2034" s="247"/>
      <c r="Q2034" s="247"/>
    </row>
    <row r="2035" spans="13:17">
      <c r="M2035" s="247"/>
      <c r="N2035" s="247"/>
      <c r="O2035" s="247"/>
      <c r="P2035" s="247"/>
      <c r="Q2035" s="247"/>
    </row>
    <row r="2036" spans="13:17">
      <c r="M2036" s="247"/>
      <c r="N2036" s="247"/>
      <c r="O2036" s="247"/>
      <c r="P2036" s="247"/>
      <c r="Q2036" s="247"/>
    </row>
    <row r="2037" spans="13:17">
      <c r="M2037" s="247"/>
      <c r="N2037" s="247"/>
      <c r="O2037" s="247"/>
      <c r="P2037" s="247"/>
      <c r="Q2037" s="247"/>
    </row>
    <row r="2038" spans="13:17">
      <c r="M2038" s="247"/>
      <c r="N2038" s="247"/>
      <c r="O2038" s="247"/>
      <c r="P2038" s="247"/>
      <c r="Q2038" s="247"/>
    </row>
    <row r="2039" spans="13:17">
      <c r="M2039" s="247"/>
      <c r="N2039" s="247"/>
      <c r="O2039" s="247"/>
      <c r="P2039" s="247"/>
      <c r="Q2039" s="247"/>
    </row>
    <row r="2040" spans="13:17">
      <c r="M2040" s="247"/>
      <c r="N2040" s="247"/>
      <c r="O2040" s="247"/>
      <c r="P2040" s="247"/>
      <c r="Q2040" s="247"/>
    </row>
    <row r="2041" spans="13:17">
      <c r="M2041" s="247"/>
      <c r="N2041" s="247"/>
      <c r="O2041" s="247"/>
      <c r="P2041" s="247"/>
      <c r="Q2041" s="247"/>
    </row>
    <row r="2042" spans="13:17">
      <c r="M2042" s="247"/>
      <c r="N2042" s="247"/>
      <c r="O2042" s="247"/>
      <c r="P2042" s="247"/>
      <c r="Q2042" s="247"/>
    </row>
    <row r="2043" spans="13:17">
      <c r="M2043" s="247"/>
      <c r="N2043" s="247"/>
      <c r="O2043" s="247"/>
      <c r="P2043" s="247"/>
      <c r="Q2043" s="247"/>
    </row>
    <row r="2044" spans="13:17">
      <c r="M2044" s="247"/>
      <c r="N2044" s="247"/>
      <c r="O2044" s="247"/>
      <c r="P2044" s="247"/>
      <c r="Q2044" s="247"/>
    </row>
    <row r="2045" spans="13:17">
      <c r="M2045" s="247"/>
      <c r="N2045" s="247"/>
      <c r="O2045" s="247"/>
      <c r="P2045" s="247"/>
      <c r="Q2045" s="247"/>
    </row>
    <row r="2046" spans="13:17">
      <c r="M2046" s="247"/>
      <c r="N2046" s="247"/>
      <c r="O2046" s="247"/>
      <c r="P2046" s="247"/>
      <c r="Q2046" s="247"/>
    </row>
    <row r="2047" spans="13:17">
      <c r="M2047" s="247"/>
      <c r="N2047" s="247"/>
      <c r="O2047" s="247"/>
      <c r="P2047" s="247"/>
      <c r="Q2047" s="247"/>
    </row>
    <row r="2048" spans="13:17">
      <c r="M2048" s="247"/>
      <c r="N2048" s="247"/>
      <c r="O2048" s="247"/>
      <c r="P2048" s="247"/>
      <c r="Q2048" s="247"/>
    </row>
    <row r="2049" spans="13:17">
      <c r="M2049" s="247"/>
      <c r="N2049" s="247"/>
      <c r="O2049" s="247"/>
      <c r="P2049" s="247"/>
      <c r="Q2049" s="247"/>
    </row>
    <row r="2050" spans="13:17">
      <c r="M2050" s="247"/>
      <c r="N2050" s="247"/>
      <c r="O2050" s="247"/>
      <c r="P2050" s="247"/>
      <c r="Q2050" s="247"/>
    </row>
    <row r="2051" spans="13:17">
      <c r="M2051" s="247"/>
      <c r="N2051" s="247"/>
      <c r="O2051" s="247"/>
      <c r="P2051" s="247"/>
      <c r="Q2051" s="247"/>
    </row>
    <row r="2052" spans="13:17">
      <c r="M2052" s="247"/>
      <c r="N2052" s="247"/>
      <c r="O2052" s="247"/>
      <c r="P2052" s="247"/>
      <c r="Q2052" s="247"/>
    </row>
    <row r="2053" spans="13:17">
      <c r="M2053" s="247"/>
      <c r="N2053" s="247"/>
      <c r="O2053" s="247"/>
      <c r="P2053" s="247"/>
      <c r="Q2053" s="247"/>
    </row>
    <row r="2054" spans="13:17">
      <c r="M2054" s="247"/>
      <c r="N2054" s="247"/>
      <c r="O2054" s="247"/>
      <c r="P2054" s="247"/>
      <c r="Q2054" s="247"/>
    </row>
    <row r="2055" spans="13:17">
      <c r="M2055" s="247"/>
      <c r="N2055" s="247"/>
      <c r="O2055" s="247"/>
      <c r="P2055" s="247"/>
      <c r="Q2055" s="247"/>
    </row>
    <row r="2056" spans="13:17">
      <c r="M2056" s="247"/>
      <c r="N2056" s="247"/>
      <c r="O2056" s="247"/>
      <c r="P2056" s="247"/>
      <c r="Q2056" s="247"/>
    </row>
    <row r="2057" spans="13:17">
      <c r="M2057" s="247"/>
      <c r="N2057" s="247"/>
      <c r="O2057" s="247"/>
      <c r="P2057" s="247"/>
      <c r="Q2057" s="247"/>
    </row>
    <row r="2058" spans="13:17">
      <c r="M2058" s="247"/>
      <c r="N2058" s="247"/>
      <c r="O2058" s="247"/>
      <c r="P2058" s="247"/>
      <c r="Q2058" s="247"/>
    </row>
    <row r="2059" spans="13:17">
      <c r="M2059" s="247"/>
      <c r="N2059" s="247"/>
      <c r="O2059" s="247"/>
      <c r="P2059" s="247"/>
      <c r="Q2059" s="247"/>
    </row>
    <row r="2060" spans="13:17">
      <c r="M2060" s="247"/>
      <c r="N2060" s="247"/>
      <c r="O2060" s="247"/>
      <c r="P2060" s="247"/>
      <c r="Q2060" s="247"/>
    </row>
    <row r="2061" spans="13:17">
      <c r="M2061" s="247"/>
      <c r="N2061" s="247"/>
      <c r="O2061" s="247"/>
      <c r="P2061" s="247"/>
      <c r="Q2061" s="247"/>
    </row>
    <row r="2062" spans="13:17">
      <c r="M2062" s="247"/>
      <c r="N2062" s="247"/>
      <c r="O2062" s="247"/>
      <c r="P2062" s="247"/>
      <c r="Q2062" s="247"/>
    </row>
    <row r="2063" spans="13:17">
      <c r="M2063" s="247"/>
      <c r="N2063" s="247"/>
      <c r="O2063" s="247"/>
      <c r="P2063" s="247"/>
      <c r="Q2063" s="247"/>
    </row>
    <row r="2064" spans="13:17">
      <c r="M2064" s="247"/>
      <c r="N2064" s="247"/>
      <c r="O2064" s="247"/>
      <c r="P2064" s="247"/>
      <c r="Q2064" s="247"/>
    </row>
    <row r="2065" spans="13:17">
      <c r="M2065" s="247"/>
      <c r="N2065" s="247"/>
      <c r="O2065" s="247"/>
      <c r="P2065" s="247"/>
      <c r="Q2065" s="247"/>
    </row>
    <row r="2066" spans="13:17">
      <c r="M2066" s="247"/>
      <c r="N2066" s="247"/>
      <c r="O2066" s="247"/>
      <c r="P2066" s="247"/>
      <c r="Q2066" s="247"/>
    </row>
    <row r="2067" spans="13:17">
      <c r="M2067" s="247"/>
      <c r="N2067" s="247"/>
      <c r="O2067" s="247"/>
      <c r="P2067" s="247"/>
      <c r="Q2067" s="247"/>
    </row>
    <row r="2068" spans="13:17">
      <c r="M2068" s="247"/>
      <c r="N2068" s="247"/>
      <c r="O2068" s="247"/>
      <c r="P2068" s="247"/>
      <c r="Q2068" s="247"/>
    </row>
    <row r="2069" spans="13:17">
      <c r="M2069" s="247"/>
      <c r="N2069" s="247"/>
      <c r="O2069" s="247"/>
      <c r="P2069" s="247"/>
      <c r="Q2069" s="247"/>
    </row>
    <row r="2070" spans="13:17">
      <c r="M2070" s="247"/>
      <c r="N2070" s="247"/>
      <c r="O2070" s="247"/>
      <c r="P2070" s="247"/>
      <c r="Q2070" s="247"/>
    </row>
    <row r="2071" spans="13:17">
      <c r="M2071" s="247"/>
      <c r="N2071" s="247"/>
      <c r="O2071" s="247"/>
      <c r="P2071" s="247"/>
      <c r="Q2071" s="247"/>
    </row>
    <row r="2072" spans="13:17">
      <c r="M2072" s="247"/>
      <c r="N2072" s="247"/>
      <c r="O2072" s="247"/>
      <c r="P2072" s="247"/>
      <c r="Q2072" s="247"/>
    </row>
    <row r="2073" spans="13:17">
      <c r="M2073" s="247"/>
      <c r="N2073" s="247"/>
      <c r="O2073" s="247"/>
      <c r="P2073" s="247"/>
      <c r="Q2073" s="247"/>
    </row>
    <row r="2074" spans="13:17">
      <c r="M2074" s="247"/>
      <c r="N2074" s="247"/>
      <c r="O2074" s="247"/>
      <c r="P2074" s="247"/>
      <c r="Q2074" s="247"/>
    </row>
    <row r="2075" spans="13:17">
      <c r="M2075" s="247"/>
      <c r="N2075" s="247"/>
      <c r="O2075" s="247"/>
      <c r="P2075" s="247"/>
      <c r="Q2075" s="247"/>
    </row>
    <row r="2076" spans="13:17">
      <c r="M2076" s="247"/>
      <c r="N2076" s="247"/>
      <c r="O2076" s="247"/>
      <c r="P2076" s="247"/>
      <c r="Q2076" s="247"/>
    </row>
    <row r="2077" spans="13:17">
      <c r="M2077" s="247"/>
      <c r="N2077" s="247"/>
      <c r="O2077" s="247"/>
      <c r="P2077" s="247"/>
      <c r="Q2077" s="247"/>
    </row>
    <row r="2078" spans="13:17">
      <c r="M2078" s="247"/>
      <c r="N2078" s="247"/>
      <c r="O2078" s="247"/>
      <c r="P2078" s="247"/>
      <c r="Q2078" s="247"/>
    </row>
    <row r="2079" spans="13:17">
      <c r="M2079" s="247"/>
      <c r="N2079" s="247"/>
      <c r="O2079" s="247"/>
      <c r="P2079" s="247"/>
      <c r="Q2079" s="247"/>
    </row>
    <row r="2080" spans="13:17">
      <c r="M2080" s="247"/>
      <c r="N2080" s="247"/>
      <c r="O2080" s="247"/>
      <c r="P2080" s="247"/>
      <c r="Q2080" s="247"/>
    </row>
    <row r="2081" spans="13:17">
      <c r="M2081" s="247"/>
      <c r="N2081" s="247"/>
      <c r="O2081" s="247"/>
      <c r="P2081" s="247"/>
      <c r="Q2081" s="247"/>
    </row>
    <row r="2082" spans="13:17">
      <c r="M2082" s="247"/>
      <c r="N2082" s="247"/>
      <c r="O2082" s="247"/>
      <c r="P2082" s="247"/>
      <c r="Q2082" s="247"/>
    </row>
    <row r="2083" spans="13:17">
      <c r="M2083" s="247"/>
      <c r="N2083" s="247"/>
      <c r="O2083" s="247"/>
      <c r="P2083" s="247"/>
      <c r="Q2083" s="247"/>
    </row>
    <row r="2084" spans="13:17">
      <c r="M2084" s="247"/>
      <c r="N2084" s="247"/>
      <c r="O2084" s="247"/>
      <c r="P2084" s="247"/>
      <c r="Q2084" s="247"/>
    </row>
    <row r="2085" spans="13:17">
      <c r="M2085" s="247"/>
      <c r="N2085" s="247"/>
      <c r="O2085" s="247"/>
      <c r="P2085" s="247"/>
      <c r="Q2085" s="247"/>
    </row>
    <row r="2086" spans="13:17">
      <c r="M2086" s="247"/>
      <c r="N2086" s="247"/>
      <c r="O2086" s="247"/>
      <c r="P2086" s="247"/>
      <c r="Q2086" s="247"/>
    </row>
    <row r="2087" spans="13:17">
      <c r="M2087" s="247"/>
      <c r="N2087" s="247"/>
      <c r="O2087" s="247"/>
      <c r="P2087" s="247"/>
      <c r="Q2087" s="247"/>
    </row>
    <row r="2088" spans="13:17">
      <c r="M2088" s="247"/>
      <c r="N2088" s="247"/>
      <c r="O2088" s="247"/>
      <c r="P2088" s="247"/>
      <c r="Q2088" s="247"/>
    </row>
    <row r="2089" spans="13:17">
      <c r="M2089" s="247"/>
      <c r="N2089" s="247"/>
      <c r="O2089" s="247"/>
      <c r="P2089" s="247"/>
      <c r="Q2089" s="247"/>
    </row>
    <row r="2090" spans="13:17">
      <c r="M2090" s="247"/>
      <c r="N2090" s="247"/>
      <c r="O2090" s="247"/>
      <c r="P2090" s="247"/>
      <c r="Q2090" s="247"/>
    </row>
    <row r="2091" spans="13:17">
      <c r="M2091" s="247"/>
      <c r="N2091" s="247"/>
      <c r="O2091" s="247"/>
      <c r="P2091" s="247"/>
      <c r="Q2091" s="247"/>
    </row>
    <row r="2092" spans="13:17">
      <c r="M2092" s="247"/>
      <c r="N2092" s="247"/>
      <c r="O2092" s="247"/>
      <c r="P2092" s="247"/>
      <c r="Q2092" s="247"/>
    </row>
    <row r="2093" spans="13:17">
      <c r="M2093" s="247"/>
      <c r="N2093" s="247"/>
      <c r="O2093" s="247"/>
      <c r="P2093" s="247"/>
      <c r="Q2093" s="247"/>
    </row>
    <row r="2094" spans="13:17">
      <c r="M2094" s="247"/>
      <c r="N2094" s="247"/>
      <c r="O2094" s="247"/>
      <c r="P2094" s="247"/>
      <c r="Q2094" s="247"/>
    </row>
    <row r="2095" spans="13:17">
      <c r="M2095" s="247"/>
      <c r="N2095" s="247"/>
      <c r="O2095" s="247"/>
      <c r="P2095" s="247"/>
      <c r="Q2095" s="247"/>
    </row>
    <row r="2096" spans="13:17">
      <c r="M2096" s="247"/>
      <c r="N2096" s="247"/>
      <c r="O2096" s="247"/>
      <c r="P2096" s="247"/>
      <c r="Q2096" s="247"/>
    </row>
    <row r="2097" spans="13:17">
      <c r="M2097" s="247"/>
      <c r="N2097" s="247"/>
      <c r="O2097" s="247"/>
      <c r="P2097" s="247"/>
      <c r="Q2097" s="247"/>
    </row>
    <row r="2098" spans="13:17">
      <c r="M2098" s="247"/>
      <c r="N2098" s="247"/>
      <c r="O2098" s="247"/>
      <c r="P2098" s="247"/>
      <c r="Q2098" s="247"/>
    </row>
    <row r="2099" spans="13:17">
      <c r="M2099" s="247"/>
      <c r="N2099" s="247"/>
      <c r="O2099" s="247"/>
      <c r="P2099" s="247"/>
      <c r="Q2099" s="247"/>
    </row>
    <row r="2100" spans="13:17">
      <c r="M2100" s="247"/>
      <c r="N2100" s="247"/>
      <c r="O2100" s="247"/>
      <c r="P2100" s="247"/>
      <c r="Q2100" s="247"/>
    </row>
    <row r="2101" spans="13:17">
      <c r="M2101" s="247"/>
      <c r="N2101" s="247"/>
      <c r="O2101" s="247"/>
      <c r="P2101" s="247"/>
      <c r="Q2101" s="247"/>
    </row>
    <row r="2102" spans="13:17">
      <c r="M2102" s="247"/>
      <c r="N2102" s="247"/>
      <c r="O2102" s="247"/>
      <c r="P2102" s="247"/>
      <c r="Q2102" s="247"/>
    </row>
    <row r="2103" spans="13:17">
      <c r="M2103" s="247"/>
      <c r="N2103" s="247"/>
      <c r="O2103" s="247"/>
      <c r="P2103" s="247"/>
      <c r="Q2103" s="247"/>
    </row>
    <row r="2104" spans="13:17">
      <c r="M2104" s="247"/>
      <c r="N2104" s="247"/>
      <c r="O2104" s="247"/>
      <c r="P2104" s="247"/>
      <c r="Q2104" s="247"/>
    </row>
    <row r="2105" spans="13:17">
      <c r="M2105" s="247"/>
      <c r="N2105" s="247"/>
      <c r="O2105" s="247"/>
      <c r="P2105" s="247"/>
      <c r="Q2105" s="247"/>
    </row>
    <row r="2106" spans="13:17">
      <c r="M2106" s="247"/>
      <c r="N2106" s="247"/>
      <c r="O2106" s="247"/>
      <c r="P2106" s="247"/>
      <c r="Q2106" s="247"/>
    </row>
    <row r="2107" spans="13:17">
      <c r="M2107" s="247"/>
      <c r="N2107" s="247"/>
      <c r="O2107" s="247"/>
      <c r="P2107" s="247"/>
      <c r="Q2107" s="247"/>
    </row>
    <row r="2108" spans="13:17">
      <c r="M2108" s="247"/>
      <c r="N2108" s="247"/>
      <c r="O2108" s="247"/>
      <c r="P2108" s="247"/>
      <c r="Q2108" s="247"/>
    </row>
    <row r="2109" spans="13:17">
      <c r="M2109" s="247"/>
      <c r="N2109" s="247"/>
      <c r="O2109" s="247"/>
      <c r="P2109" s="247"/>
      <c r="Q2109" s="247"/>
    </row>
    <row r="2110" spans="13:17">
      <c r="M2110" s="247"/>
      <c r="N2110" s="247"/>
      <c r="O2110" s="247"/>
      <c r="P2110" s="247"/>
      <c r="Q2110" s="247"/>
    </row>
    <row r="2111" spans="13:17">
      <c r="M2111" s="247"/>
      <c r="N2111" s="247"/>
      <c r="O2111" s="247"/>
      <c r="P2111" s="247"/>
      <c r="Q2111" s="247"/>
    </row>
    <row r="2112" spans="13:17">
      <c r="M2112" s="247"/>
      <c r="N2112" s="247"/>
      <c r="O2112" s="247"/>
      <c r="P2112" s="247"/>
      <c r="Q2112" s="247"/>
    </row>
    <row r="2113" spans="13:17">
      <c r="M2113" s="247"/>
      <c r="N2113" s="247"/>
      <c r="O2113" s="247"/>
      <c r="P2113" s="247"/>
      <c r="Q2113" s="247"/>
    </row>
    <row r="2114" spans="13:17">
      <c r="M2114" s="247"/>
      <c r="N2114" s="247"/>
      <c r="O2114" s="247"/>
      <c r="P2114" s="247"/>
      <c r="Q2114" s="247"/>
    </row>
    <row r="2115" spans="13:17">
      <c r="M2115" s="247"/>
      <c r="N2115" s="247"/>
      <c r="O2115" s="247"/>
      <c r="P2115" s="247"/>
      <c r="Q2115" s="247"/>
    </row>
    <row r="2116" spans="13:17">
      <c r="M2116" s="247"/>
      <c r="N2116" s="247"/>
      <c r="O2116" s="247"/>
      <c r="P2116" s="247"/>
      <c r="Q2116" s="247"/>
    </row>
    <row r="2117" spans="13:17">
      <c r="M2117" s="247"/>
      <c r="N2117" s="247"/>
      <c r="O2117" s="247"/>
      <c r="P2117" s="247"/>
      <c r="Q2117" s="247"/>
    </row>
    <row r="2118" spans="13:17">
      <c r="M2118" s="247"/>
      <c r="N2118" s="247"/>
      <c r="O2118" s="247"/>
      <c r="P2118" s="247"/>
      <c r="Q2118" s="247"/>
    </row>
    <row r="2119" spans="13:17">
      <c r="M2119" s="247"/>
      <c r="N2119" s="247"/>
      <c r="O2119" s="247"/>
      <c r="P2119" s="247"/>
      <c r="Q2119" s="247"/>
    </row>
    <row r="2120" spans="13:17">
      <c r="M2120" s="247"/>
      <c r="N2120" s="247"/>
      <c r="O2120" s="247"/>
      <c r="P2120" s="247"/>
      <c r="Q2120" s="247"/>
    </row>
    <row r="2121" spans="13:17">
      <c r="M2121" s="247"/>
      <c r="N2121" s="247"/>
      <c r="O2121" s="247"/>
      <c r="P2121" s="247"/>
      <c r="Q2121" s="247"/>
    </row>
    <row r="2122" spans="13:17">
      <c r="M2122" s="247"/>
      <c r="N2122" s="247"/>
      <c r="O2122" s="247"/>
      <c r="P2122" s="247"/>
      <c r="Q2122" s="247"/>
    </row>
    <row r="2123" spans="13:17">
      <c r="M2123" s="247"/>
      <c r="N2123" s="247"/>
      <c r="O2123" s="247"/>
      <c r="P2123" s="247"/>
      <c r="Q2123" s="247"/>
    </row>
    <row r="2124" spans="13:17">
      <c r="M2124" s="247"/>
      <c r="N2124" s="247"/>
      <c r="O2124" s="247"/>
      <c r="P2124" s="247"/>
      <c r="Q2124" s="247"/>
    </row>
    <row r="2125" spans="13:17">
      <c r="M2125" s="247"/>
      <c r="N2125" s="247"/>
      <c r="O2125" s="247"/>
      <c r="P2125" s="247"/>
      <c r="Q2125" s="247"/>
    </row>
    <row r="2126" spans="13:17">
      <c r="M2126" s="247"/>
      <c r="N2126" s="247"/>
      <c r="O2126" s="247"/>
      <c r="P2126" s="247"/>
      <c r="Q2126" s="247"/>
    </row>
    <row r="2127" spans="13:17">
      <c r="M2127" s="247"/>
      <c r="N2127" s="247"/>
      <c r="O2127" s="247"/>
      <c r="P2127" s="247"/>
      <c r="Q2127" s="247"/>
    </row>
    <row r="2128" spans="13:17">
      <c r="M2128" s="247"/>
      <c r="N2128" s="247"/>
      <c r="O2128" s="247"/>
      <c r="P2128" s="247"/>
      <c r="Q2128" s="247"/>
    </row>
    <row r="2129" spans="13:17">
      <c r="M2129" s="247"/>
      <c r="N2129" s="247"/>
      <c r="O2129" s="247"/>
      <c r="P2129" s="247"/>
      <c r="Q2129" s="247"/>
    </row>
    <row r="2130" spans="13:17">
      <c r="M2130" s="247"/>
      <c r="N2130" s="247"/>
      <c r="O2130" s="247"/>
      <c r="P2130" s="247"/>
      <c r="Q2130" s="247"/>
    </row>
    <row r="2131" spans="13:17">
      <c r="M2131" s="247"/>
      <c r="N2131" s="247"/>
      <c r="O2131" s="247"/>
      <c r="P2131" s="247"/>
      <c r="Q2131" s="247"/>
    </row>
    <row r="2132" spans="13:17">
      <c r="M2132" s="247"/>
      <c r="N2132" s="247"/>
      <c r="O2132" s="247"/>
      <c r="P2132" s="247"/>
      <c r="Q2132" s="247"/>
    </row>
    <row r="2133" spans="13:17">
      <c r="M2133" s="247"/>
      <c r="N2133" s="247"/>
      <c r="O2133" s="247"/>
      <c r="P2133" s="247"/>
      <c r="Q2133" s="247"/>
    </row>
    <row r="2134" spans="13:17">
      <c r="M2134" s="247"/>
      <c r="N2134" s="247"/>
      <c r="O2134" s="247"/>
      <c r="P2134" s="247"/>
      <c r="Q2134" s="247"/>
    </row>
    <row r="2135" spans="13:17">
      <c r="M2135" s="247"/>
      <c r="N2135" s="247"/>
      <c r="O2135" s="247"/>
      <c r="P2135" s="247"/>
      <c r="Q2135" s="247"/>
    </row>
    <row r="2136" spans="13:17">
      <c r="M2136" s="247"/>
      <c r="N2136" s="247"/>
      <c r="O2136" s="247"/>
      <c r="P2136" s="247"/>
      <c r="Q2136" s="247"/>
    </row>
    <row r="2137" spans="13:17">
      <c r="M2137" s="247"/>
      <c r="N2137" s="247"/>
      <c r="O2137" s="247"/>
      <c r="P2137" s="247"/>
      <c r="Q2137" s="247"/>
    </row>
    <row r="2138" spans="13:17">
      <c r="M2138" s="247"/>
      <c r="N2138" s="247"/>
      <c r="O2138" s="247"/>
      <c r="P2138" s="247"/>
      <c r="Q2138" s="247"/>
    </row>
    <row r="2139" spans="13:17">
      <c r="M2139" s="247"/>
      <c r="N2139" s="247"/>
      <c r="O2139" s="247"/>
      <c r="P2139" s="247"/>
      <c r="Q2139" s="247"/>
    </row>
    <row r="2140" spans="13:17">
      <c r="M2140" s="247"/>
      <c r="N2140" s="247"/>
      <c r="O2140" s="247"/>
      <c r="P2140" s="247"/>
      <c r="Q2140" s="247"/>
    </row>
    <row r="2141" spans="13:17">
      <c r="M2141" s="247"/>
      <c r="N2141" s="247"/>
      <c r="O2141" s="247"/>
      <c r="P2141" s="247"/>
      <c r="Q2141" s="247"/>
    </row>
    <row r="2142" spans="13:17">
      <c r="M2142" s="247"/>
      <c r="N2142" s="247"/>
      <c r="O2142" s="247"/>
      <c r="P2142" s="247"/>
      <c r="Q2142" s="247"/>
    </row>
    <row r="2143" spans="13:17">
      <c r="M2143" s="247"/>
      <c r="N2143" s="247"/>
      <c r="O2143" s="247"/>
      <c r="P2143" s="247"/>
      <c r="Q2143" s="247"/>
    </row>
    <row r="2144" spans="13:17">
      <c r="M2144" s="247"/>
      <c r="N2144" s="247"/>
      <c r="O2144" s="247"/>
      <c r="P2144" s="247"/>
      <c r="Q2144" s="247"/>
    </row>
    <row r="2145" spans="13:17">
      <c r="M2145" s="247"/>
      <c r="N2145" s="247"/>
      <c r="O2145" s="247"/>
      <c r="P2145" s="247"/>
      <c r="Q2145" s="247"/>
    </row>
    <row r="2146" spans="13:17">
      <c r="M2146" s="247"/>
      <c r="N2146" s="247"/>
      <c r="O2146" s="247"/>
      <c r="P2146" s="247"/>
      <c r="Q2146" s="247"/>
    </row>
    <row r="2147" spans="13:17">
      <c r="M2147" s="247"/>
      <c r="N2147" s="247"/>
      <c r="O2147" s="247"/>
      <c r="P2147" s="247"/>
      <c r="Q2147" s="247"/>
    </row>
    <row r="2148" spans="13:17">
      <c r="M2148" s="247"/>
      <c r="N2148" s="247"/>
      <c r="O2148" s="247"/>
      <c r="P2148" s="247"/>
      <c r="Q2148" s="247"/>
    </row>
    <row r="2149" spans="13:17">
      <c r="M2149" s="247"/>
      <c r="N2149" s="247"/>
      <c r="O2149" s="247"/>
      <c r="P2149" s="247"/>
      <c r="Q2149" s="247"/>
    </row>
    <row r="2150" spans="13:17">
      <c r="M2150" s="247"/>
      <c r="N2150" s="247"/>
      <c r="O2150" s="247"/>
      <c r="P2150" s="247"/>
      <c r="Q2150" s="247"/>
    </row>
    <row r="2151" spans="13:17">
      <c r="M2151" s="247"/>
      <c r="N2151" s="247"/>
      <c r="O2151" s="247"/>
      <c r="P2151" s="247"/>
      <c r="Q2151" s="247"/>
    </row>
    <row r="2152" spans="13:17">
      <c r="M2152" s="247"/>
      <c r="N2152" s="247"/>
      <c r="O2152" s="247"/>
      <c r="P2152" s="247"/>
      <c r="Q2152" s="247"/>
    </row>
    <row r="2153" spans="13:17">
      <c r="M2153" s="247"/>
      <c r="N2153" s="247"/>
      <c r="O2153" s="247"/>
      <c r="P2153" s="247"/>
      <c r="Q2153" s="247"/>
    </row>
    <row r="2154" spans="13:17">
      <c r="M2154" s="247"/>
      <c r="N2154" s="247"/>
      <c r="O2154" s="247"/>
      <c r="P2154" s="247"/>
      <c r="Q2154" s="247"/>
    </row>
    <row r="2155" spans="13:17">
      <c r="M2155" s="247"/>
      <c r="N2155" s="247"/>
      <c r="O2155" s="247"/>
      <c r="P2155" s="247"/>
      <c r="Q2155" s="247"/>
    </row>
    <row r="2156" spans="13:17">
      <c r="M2156" s="247"/>
      <c r="N2156" s="247"/>
      <c r="O2156" s="247"/>
      <c r="P2156" s="247"/>
      <c r="Q2156" s="247"/>
    </row>
    <row r="2157" spans="13:17">
      <c r="M2157" s="247"/>
      <c r="N2157" s="247"/>
      <c r="O2157" s="247"/>
      <c r="P2157" s="247"/>
      <c r="Q2157" s="247"/>
    </row>
    <row r="2158" spans="13:17">
      <c r="M2158" s="247"/>
      <c r="N2158" s="247"/>
      <c r="O2158" s="247"/>
      <c r="P2158" s="247"/>
      <c r="Q2158" s="247"/>
    </row>
    <row r="2159" spans="13:17">
      <c r="M2159" s="247"/>
      <c r="N2159" s="247"/>
      <c r="O2159" s="247"/>
      <c r="P2159" s="247"/>
      <c r="Q2159" s="247"/>
    </row>
    <row r="2160" spans="13:17">
      <c r="M2160" s="247"/>
      <c r="N2160" s="247"/>
      <c r="O2160" s="247"/>
      <c r="P2160" s="247"/>
      <c r="Q2160" s="247"/>
    </row>
    <row r="2161" spans="13:17">
      <c r="M2161" s="247"/>
      <c r="N2161" s="247"/>
      <c r="O2161" s="247"/>
      <c r="P2161" s="247"/>
      <c r="Q2161" s="247"/>
    </row>
    <row r="2162" spans="13:17">
      <c r="M2162" s="247"/>
      <c r="N2162" s="247"/>
      <c r="O2162" s="247"/>
      <c r="P2162" s="247"/>
      <c r="Q2162" s="247"/>
    </row>
    <row r="2163" spans="13:17">
      <c r="M2163" s="247"/>
      <c r="N2163" s="247"/>
      <c r="O2163" s="247"/>
      <c r="P2163" s="247"/>
      <c r="Q2163" s="247"/>
    </row>
    <row r="2164" spans="13:17">
      <c r="M2164" s="247"/>
      <c r="N2164" s="247"/>
      <c r="O2164" s="247"/>
      <c r="P2164" s="247"/>
      <c r="Q2164" s="247"/>
    </row>
    <row r="2165" spans="13:17">
      <c r="M2165" s="247"/>
      <c r="N2165" s="247"/>
      <c r="O2165" s="247"/>
      <c r="P2165" s="247"/>
      <c r="Q2165" s="247"/>
    </row>
    <row r="2166" spans="13:17">
      <c r="M2166" s="247"/>
      <c r="N2166" s="247"/>
      <c r="O2166" s="247"/>
      <c r="P2166" s="247"/>
      <c r="Q2166" s="247"/>
    </row>
    <row r="2167" spans="13:17">
      <c r="M2167" s="247"/>
      <c r="N2167" s="247"/>
      <c r="O2167" s="247"/>
      <c r="P2167" s="247"/>
      <c r="Q2167" s="247"/>
    </row>
    <row r="2168" spans="13:17">
      <c r="M2168" s="247"/>
      <c r="N2168" s="247"/>
      <c r="O2168" s="247"/>
      <c r="P2168" s="247"/>
      <c r="Q2168" s="247"/>
    </row>
    <row r="2169" spans="13:17">
      <c r="M2169" s="247"/>
      <c r="N2169" s="247"/>
      <c r="O2169" s="247"/>
      <c r="P2169" s="247"/>
      <c r="Q2169" s="247"/>
    </row>
    <row r="2170" spans="13:17">
      <c r="M2170" s="247"/>
      <c r="N2170" s="247"/>
      <c r="O2170" s="247"/>
      <c r="P2170" s="247"/>
      <c r="Q2170" s="247"/>
    </row>
    <row r="2171" spans="13:17">
      <c r="M2171" s="247"/>
      <c r="N2171" s="247"/>
      <c r="O2171" s="247"/>
      <c r="P2171" s="247"/>
      <c r="Q2171" s="247"/>
    </row>
    <row r="2172" spans="13:17">
      <c r="M2172" s="247"/>
      <c r="N2172" s="247"/>
      <c r="O2172" s="247"/>
      <c r="P2172" s="247"/>
      <c r="Q2172" s="247"/>
    </row>
    <row r="2173" spans="13:17">
      <c r="M2173" s="247"/>
      <c r="N2173" s="247"/>
      <c r="O2173" s="247"/>
      <c r="P2173" s="247"/>
      <c r="Q2173" s="247"/>
    </row>
    <row r="2174" spans="13:17">
      <c r="M2174" s="247"/>
      <c r="N2174" s="247"/>
      <c r="O2174" s="247"/>
      <c r="P2174" s="247"/>
      <c r="Q2174" s="247"/>
    </row>
    <row r="2175" spans="13:17">
      <c r="M2175" s="247"/>
      <c r="N2175" s="247"/>
      <c r="O2175" s="247"/>
      <c r="P2175" s="247"/>
      <c r="Q2175" s="247"/>
    </row>
    <row r="2176" spans="13:17">
      <c r="M2176" s="247"/>
      <c r="N2176" s="247"/>
      <c r="O2176" s="247"/>
      <c r="P2176" s="247"/>
      <c r="Q2176" s="247"/>
    </row>
    <row r="2177" spans="13:17">
      <c r="M2177" s="247"/>
      <c r="N2177" s="247"/>
      <c r="O2177" s="247"/>
      <c r="P2177" s="247"/>
      <c r="Q2177" s="247"/>
    </row>
    <row r="2178" spans="13:17">
      <c r="M2178" s="247"/>
      <c r="N2178" s="247"/>
      <c r="O2178" s="247"/>
      <c r="P2178" s="247"/>
      <c r="Q2178" s="247"/>
    </row>
    <row r="2179" spans="13:17">
      <c r="M2179" s="247"/>
      <c r="N2179" s="247"/>
      <c r="O2179" s="247"/>
      <c r="P2179" s="247"/>
      <c r="Q2179" s="247"/>
    </row>
    <row r="2180" spans="13:17">
      <c r="M2180" s="247"/>
      <c r="N2180" s="247"/>
      <c r="O2180" s="247"/>
      <c r="P2180" s="247"/>
      <c r="Q2180" s="247"/>
    </row>
    <row r="2181" spans="13:17">
      <c r="M2181" s="247"/>
      <c r="N2181" s="247"/>
      <c r="O2181" s="247"/>
      <c r="P2181" s="247"/>
      <c r="Q2181" s="247"/>
    </row>
    <row r="2182" spans="13:17">
      <c r="M2182" s="247"/>
      <c r="N2182" s="247"/>
      <c r="O2182" s="247"/>
      <c r="P2182" s="247"/>
      <c r="Q2182" s="247"/>
    </row>
    <row r="2183" spans="13:17">
      <c r="M2183" s="247"/>
      <c r="N2183" s="247"/>
      <c r="O2183" s="247"/>
      <c r="P2183" s="247"/>
      <c r="Q2183" s="247"/>
    </row>
    <row r="2184" spans="13:17">
      <c r="M2184" s="247"/>
      <c r="N2184" s="247"/>
      <c r="O2184" s="247"/>
      <c r="P2184" s="247"/>
      <c r="Q2184" s="247"/>
    </row>
    <row r="2185" spans="13:17">
      <c r="M2185" s="247"/>
      <c r="N2185" s="247"/>
      <c r="O2185" s="247"/>
      <c r="P2185" s="247"/>
      <c r="Q2185" s="247"/>
    </row>
    <row r="2186" spans="13:17">
      <c r="M2186" s="247"/>
      <c r="N2186" s="247"/>
      <c r="O2186" s="247"/>
      <c r="P2186" s="247"/>
      <c r="Q2186" s="247"/>
    </row>
    <row r="2187" spans="13:17">
      <c r="M2187" s="247"/>
      <c r="N2187" s="247"/>
      <c r="O2187" s="247"/>
      <c r="P2187" s="247"/>
      <c r="Q2187" s="247"/>
    </row>
    <row r="2188" spans="13:17">
      <c r="M2188" s="247"/>
      <c r="N2188" s="247"/>
      <c r="O2188" s="247"/>
      <c r="P2188" s="247"/>
      <c r="Q2188" s="247"/>
    </row>
    <row r="2189" spans="13:17">
      <c r="M2189" s="247"/>
      <c r="N2189" s="247"/>
      <c r="O2189" s="247"/>
      <c r="P2189" s="247"/>
      <c r="Q2189" s="247"/>
    </row>
    <row r="2190" spans="13:17">
      <c r="M2190" s="247"/>
      <c r="N2190" s="247"/>
      <c r="O2190" s="247"/>
      <c r="P2190" s="247"/>
      <c r="Q2190" s="247"/>
    </row>
    <row r="2191" spans="13:17">
      <c r="M2191" s="247"/>
      <c r="N2191" s="247"/>
      <c r="O2191" s="247"/>
      <c r="P2191" s="247"/>
      <c r="Q2191" s="247"/>
    </row>
    <row r="2192" spans="13:17">
      <c r="M2192" s="247"/>
      <c r="N2192" s="247"/>
      <c r="O2192" s="247"/>
      <c r="P2192" s="247"/>
      <c r="Q2192" s="247"/>
    </row>
    <row r="2193" spans="13:17">
      <c r="M2193" s="247"/>
      <c r="N2193" s="247"/>
      <c r="O2193" s="247"/>
      <c r="P2193" s="247"/>
      <c r="Q2193" s="247"/>
    </row>
    <row r="2194" spans="13:17">
      <c r="M2194" s="247"/>
      <c r="N2194" s="247"/>
      <c r="O2194" s="247"/>
      <c r="P2194" s="247"/>
      <c r="Q2194" s="247"/>
    </row>
    <row r="2195" spans="13:17">
      <c r="M2195" s="247"/>
      <c r="N2195" s="247"/>
      <c r="O2195" s="247"/>
      <c r="P2195" s="247"/>
      <c r="Q2195" s="247"/>
    </row>
    <row r="2196" spans="13:17">
      <c r="M2196" s="247"/>
      <c r="N2196" s="247"/>
      <c r="O2196" s="247"/>
      <c r="P2196" s="247"/>
      <c r="Q2196" s="247"/>
    </row>
    <row r="2197" spans="13:17">
      <c r="M2197" s="247"/>
      <c r="N2197" s="247"/>
      <c r="O2197" s="247"/>
      <c r="P2197" s="247"/>
      <c r="Q2197" s="247"/>
    </row>
    <row r="2198" spans="13:17">
      <c r="M2198" s="247"/>
      <c r="N2198" s="247"/>
      <c r="O2198" s="247"/>
      <c r="P2198" s="247"/>
      <c r="Q2198" s="247"/>
    </row>
    <row r="2199" spans="13:17">
      <c r="M2199" s="247"/>
      <c r="N2199" s="247"/>
      <c r="O2199" s="247"/>
      <c r="P2199" s="247"/>
      <c r="Q2199" s="247"/>
    </row>
    <row r="2200" spans="13:17">
      <c r="M2200" s="247"/>
      <c r="N2200" s="247"/>
      <c r="O2200" s="247"/>
      <c r="P2200" s="247"/>
      <c r="Q2200" s="247"/>
    </row>
    <row r="2201" spans="13:17">
      <c r="M2201" s="247"/>
      <c r="N2201" s="247"/>
      <c r="O2201" s="247"/>
      <c r="P2201" s="247"/>
      <c r="Q2201" s="247"/>
    </row>
    <row r="2202" spans="13:17">
      <c r="M2202" s="247"/>
      <c r="N2202" s="247"/>
      <c r="O2202" s="247"/>
      <c r="P2202" s="247"/>
      <c r="Q2202" s="247"/>
    </row>
    <row r="2203" spans="13:17">
      <c r="M2203" s="247"/>
      <c r="N2203" s="247"/>
      <c r="O2203" s="247"/>
      <c r="P2203" s="247"/>
      <c r="Q2203" s="247"/>
    </row>
    <row r="2204" spans="13:17">
      <c r="M2204" s="247"/>
      <c r="N2204" s="247"/>
      <c r="O2204" s="247"/>
      <c r="P2204" s="247"/>
      <c r="Q2204" s="247"/>
    </row>
    <row r="2205" spans="13:17">
      <c r="M2205" s="247"/>
      <c r="N2205" s="247"/>
      <c r="O2205" s="247"/>
      <c r="P2205" s="247"/>
      <c r="Q2205" s="247"/>
    </row>
    <row r="2206" spans="13:17">
      <c r="M2206" s="247"/>
      <c r="N2206" s="247"/>
      <c r="O2206" s="247"/>
      <c r="P2206" s="247"/>
      <c r="Q2206" s="247"/>
    </row>
    <row r="2207" spans="13:17">
      <c r="M2207" s="247"/>
      <c r="N2207" s="247"/>
      <c r="O2207" s="247"/>
      <c r="P2207" s="247"/>
      <c r="Q2207" s="247"/>
    </row>
    <row r="2208" spans="13:17">
      <c r="M2208" s="247"/>
      <c r="N2208" s="247"/>
      <c r="O2208" s="247"/>
      <c r="P2208" s="247"/>
      <c r="Q2208" s="247"/>
    </row>
    <row r="2209" spans="13:17">
      <c r="M2209" s="247"/>
      <c r="N2209" s="247"/>
      <c r="O2209" s="247"/>
      <c r="P2209" s="247"/>
      <c r="Q2209" s="247"/>
    </row>
    <row r="2210" spans="13:17">
      <c r="M2210" s="247"/>
      <c r="N2210" s="247"/>
      <c r="O2210" s="247"/>
      <c r="P2210" s="247"/>
      <c r="Q2210" s="247"/>
    </row>
    <row r="2211" spans="13:17">
      <c r="M2211" s="247"/>
      <c r="N2211" s="247"/>
      <c r="O2211" s="247"/>
      <c r="P2211" s="247"/>
      <c r="Q2211" s="247"/>
    </row>
    <row r="2212" spans="13:17">
      <c r="M2212" s="247"/>
      <c r="N2212" s="247"/>
      <c r="O2212" s="247"/>
      <c r="P2212" s="247"/>
      <c r="Q2212" s="247"/>
    </row>
    <row r="2213" spans="13:17">
      <c r="M2213" s="247"/>
      <c r="N2213" s="247"/>
      <c r="O2213" s="247"/>
      <c r="P2213" s="247"/>
      <c r="Q2213" s="247"/>
    </row>
    <row r="2214" spans="13:17">
      <c r="M2214" s="247"/>
      <c r="N2214" s="247"/>
      <c r="O2214" s="247"/>
      <c r="P2214" s="247"/>
      <c r="Q2214" s="247"/>
    </row>
    <row r="2215" spans="13:17">
      <c r="M2215" s="247"/>
      <c r="N2215" s="247"/>
      <c r="O2215" s="247"/>
      <c r="P2215" s="247"/>
      <c r="Q2215" s="247"/>
    </row>
    <row r="2216" spans="13:17">
      <c r="M2216" s="247"/>
      <c r="N2216" s="247"/>
      <c r="O2216" s="247"/>
      <c r="P2216" s="247"/>
      <c r="Q2216" s="247"/>
    </row>
    <row r="2217" spans="13:17">
      <c r="M2217" s="247"/>
      <c r="N2217" s="247"/>
      <c r="O2217" s="247"/>
      <c r="P2217" s="247"/>
      <c r="Q2217" s="247"/>
    </row>
    <row r="2218" spans="13:17">
      <c r="M2218" s="247"/>
      <c r="N2218" s="247"/>
      <c r="O2218" s="247"/>
      <c r="P2218" s="247"/>
      <c r="Q2218" s="247"/>
    </row>
    <row r="2219" spans="13:17">
      <c r="M2219" s="247"/>
      <c r="N2219" s="247"/>
      <c r="O2219" s="247"/>
      <c r="P2219" s="247"/>
      <c r="Q2219" s="247"/>
    </row>
    <row r="2220" spans="13:17">
      <c r="M2220" s="247"/>
      <c r="N2220" s="247"/>
      <c r="O2220" s="247"/>
      <c r="P2220" s="247"/>
      <c r="Q2220" s="247"/>
    </row>
    <row r="2221" spans="13:17">
      <c r="M2221" s="247"/>
      <c r="N2221" s="247"/>
      <c r="O2221" s="247"/>
      <c r="P2221" s="247"/>
      <c r="Q2221" s="247"/>
    </row>
    <row r="2222" spans="13:17">
      <c r="M2222" s="247"/>
      <c r="N2222" s="247"/>
      <c r="O2222" s="247"/>
      <c r="P2222" s="247"/>
      <c r="Q2222" s="247"/>
    </row>
    <row r="2223" spans="13:17">
      <c r="M2223" s="247"/>
      <c r="N2223" s="247"/>
      <c r="O2223" s="247"/>
      <c r="P2223" s="247"/>
      <c r="Q2223" s="247"/>
    </row>
    <row r="2224" spans="13:17">
      <c r="M2224" s="247"/>
      <c r="N2224" s="247"/>
      <c r="O2224" s="247"/>
      <c r="P2224" s="247"/>
      <c r="Q2224" s="247"/>
    </row>
    <row r="2225" spans="13:17">
      <c r="M2225" s="247"/>
      <c r="N2225" s="247"/>
      <c r="O2225" s="247"/>
      <c r="P2225" s="247"/>
      <c r="Q2225" s="247"/>
    </row>
    <row r="2226" spans="13:17">
      <c r="M2226" s="247"/>
      <c r="N2226" s="247"/>
      <c r="O2226" s="247"/>
      <c r="P2226" s="247"/>
      <c r="Q2226" s="247"/>
    </row>
    <row r="2227" spans="13:17">
      <c r="M2227" s="247"/>
      <c r="N2227" s="247"/>
      <c r="O2227" s="247"/>
      <c r="P2227" s="247"/>
      <c r="Q2227" s="247"/>
    </row>
    <row r="2228" spans="13:17">
      <c r="M2228" s="247"/>
      <c r="N2228" s="247"/>
      <c r="O2228" s="247"/>
      <c r="P2228" s="247"/>
      <c r="Q2228" s="247"/>
    </row>
    <row r="2229" spans="13:17">
      <c r="M2229" s="247"/>
      <c r="N2229" s="247"/>
      <c r="O2229" s="247"/>
      <c r="P2229" s="247"/>
      <c r="Q2229" s="247"/>
    </row>
    <row r="2230" spans="13:17">
      <c r="M2230" s="247"/>
      <c r="N2230" s="247"/>
      <c r="O2230" s="247"/>
      <c r="P2230" s="247"/>
      <c r="Q2230" s="247"/>
    </row>
    <row r="2231" spans="13:17">
      <c r="M2231" s="247"/>
      <c r="N2231" s="247"/>
      <c r="O2231" s="247"/>
      <c r="P2231" s="247"/>
      <c r="Q2231" s="247"/>
    </row>
    <row r="2232" spans="13:17">
      <c r="M2232" s="247"/>
      <c r="N2232" s="247"/>
      <c r="O2232" s="247"/>
      <c r="P2232" s="247"/>
      <c r="Q2232" s="247"/>
    </row>
    <row r="2233" spans="13:17">
      <c r="M2233" s="247"/>
      <c r="N2233" s="247"/>
      <c r="O2233" s="247"/>
      <c r="P2233" s="247"/>
      <c r="Q2233" s="247"/>
    </row>
    <row r="2234" spans="13:17">
      <c r="M2234" s="247"/>
      <c r="N2234" s="247"/>
      <c r="O2234" s="247"/>
      <c r="P2234" s="247"/>
      <c r="Q2234" s="247"/>
    </row>
    <row r="2235" spans="13:17">
      <c r="M2235" s="247"/>
      <c r="N2235" s="247"/>
      <c r="O2235" s="247"/>
      <c r="P2235" s="247"/>
      <c r="Q2235" s="247"/>
    </row>
    <row r="2236" spans="13:17">
      <c r="M2236" s="247"/>
      <c r="N2236" s="247"/>
      <c r="O2236" s="247"/>
      <c r="P2236" s="247"/>
      <c r="Q2236" s="247"/>
    </row>
    <row r="2237" spans="13:17">
      <c r="M2237" s="247"/>
      <c r="N2237" s="247"/>
      <c r="O2237" s="247"/>
      <c r="P2237" s="247"/>
      <c r="Q2237" s="247"/>
    </row>
    <row r="2238" spans="13:17">
      <c r="M2238" s="247"/>
      <c r="N2238" s="247"/>
      <c r="O2238" s="247"/>
      <c r="P2238" s="247"/>
      <c r="Q2238" s="247"/>
    </row>
    <row r="2239" spans="13:17">
      <c r="M2239" s="247"/>
      <c r="N2239" s="247"/>
      <c r="O2239" s="247"/>
      <c r="P2239" s="247"/>
      <c r="Q2239" s="247"/>
    </row>
    <row r="2240" spans="13:17">
      <c r="M2240" s="247"/>
      <c r="N2240" s="247"/>
      <c r="O2240" s="247"/>
      <c r="P2240" s="247"/>
      <c r="Q2240" s="247"/>
    </row>
    <row r="2241" spans="13:17">
      <c r="M2241" s="247"/>
      <c r="N2241" s="247"/>
      <c r="O2241" s="247"/>
      <c r="P2241" s="247"/>
      <c r="Q2241" s="247"/>
    </row>
    <row r="2242" spans="13:17">
      <c r="M2242" s="247"/>
      <c r="N2242" s="247"/>
      <c r="O2242" s="247"/>
      <c r="P2242" s="247"/>
      <c r="Q2242" s="247"/>
    </row>
    <row r="2243" spans="13:17">
      <c r="M2243" s="247"/>
      <c r="N2243" s="247"/>
      <c r="O2243" s="247"/>
      <c r="P2243" s="247"/>
      <c r="Q2243" s="247"/>
    </row>
    <row r="2244" spans="13:17">
      <c r="M2244" s="247"/>
      <c r="N2244" s="247"/>
      <c r="O2244" s="247"/>
      <c r="P2244" s="247"/>
      <c r="Q2244" s="247"/>
    </row>
    <row r="2245" spans="13:17">
      <c r="M2245" s="247"/>
      <c r="N2245" s="247"/>
      <c r="O2245" s="247"/>
      <c r="P2245" s="247"/>
      <c r="Q2245" s="247"/>
    </row>
    <row r="2246" spans="13:17">
      <c r="M2246" s="247"/>
      <c r="N2246" s="247"/>
      <c r="O2246" s="247"/>
      <c r="P2246" s="247"/>
      <c r="Q2246" s="247"/>
    </row>
    <row r="2247" spans="13:17">
      <c r="M2247" s="247"/>
      <c r="N2247" s="247"/>
      <c r="O2247" s="247"/>
      <c r="P2247" s="247"/>
      <c r="Q2247" s="247"/>
    </row>
    <row r="2248" spans="13:17">
      <c r="M2248" s="247"/>
      <c r="N2248" s="247"/>
      <c r="O2248" s="247"/>
      <c r="P2248" s="247"/>
      <c r="Q2248" s="247"/>
    </row>
    <row r="2249" spans="13:17">
      <c r="M2249" s="247"/>
      <c r="N2249" s="247"/>
      <c r="O2249" s="247"/>
      <c r="P2249" s="247"/>
      <c r="Q2249" s="247"/>
    </row>
    <row r="2250" spans="13:17">
      <c r="M2250" s="247"/>
      <c r="N2250" s="247"/>
      <c r="O2250" s="247"/>
      <c r="P2250" s="247"/>
      <c r="Q2250" s="247"/>
    </row>
    <row r="2251" spans="13:17">
      <c r="M2251" s="247"/>
      <c r="N2251" s="247"/>
      <c r="O2251" s="247"/>
      <c r="P2251" s="247"/>
      <c r="Q2251" s="247"/>
    </row>
    <row r="2252" spans="13:17">
      <c r="M2252" s="247"/>
      <c r="N2252" s="247"/>
      <c r="O2252" s="247"/>
      <c r="P2252" s="247"/>
      <c r="Q2252" s="247"/>
    </row>
    <row r="2253" spans="13:17">
      <c r="M2253" s="247"/>
      <c r="N2253" s="247"/>
      <c r="O2253" s="247"/>
      <c r="P2253" s="247"/>
      <c r="Q2253" s="247"/>
    </row>
    <row r="2254" spans="13:17">
      <c r="M2254" s="247"/>
      <c r="N2254" s="247"/>
      <c r="O2254" s="247"/>
      <c r="P2254" s="247"/>
      <c r="Q2254" s="247"/>
    </row>
    <row r="2255" spans="13:17">
      <c r="M2255" s="247"/>
      <c r="N2255" s="247"/>
      <c r="O2255" s="247"/>
      <c r="P2255" s="247"/>
      <c r="Q2255" s="247"/>
    </row>
    <row r="2256" spans="13:17">
      <c r="M2256" s="247"/>
      <c r="N2256" s="247"/>
      <c r="O2256" s="247"/>
      <c r="P2256" s="247"/>
      <c r="Q2256" s="247"/>
    </row>
    <row r="2257" spans="13:17">
      <c r="M2257" s="247"/>
      <c r="N2257" s="247"/>
      <c r="O2257" s="247"/>
      <c r="P2257" s="247"/>
      <c r="Q2257" s="247"/>
    </row>
    <row r="2258" spans="13:17">
      <c r="M2258" s="247"/>
      <c r="N2258" s="247"/>
      <c r="O2258" s="247"/>
      <c r="P2258" s="247"/>
      <c r="Q2258" s="247"/>
    </row>
    <row r="2259" spans="13:17">
      <c r="M2259" s="247"/>
      <c r="N2259" s="247"/>
      <c r="O2259" s="247"/>
      <c r="P2259" s="247"/>
      <c r="Q2259" s="247"/>
    </row>
    <row r="2260" spans="13:17">
      <c r="M2260" s="247"/>
      <c r="N2260" s="247"/>
      <c r="O2260" s="247"/>
      <c r="P2260" s="247"/>
      <c r="Q2260" s="247"/>
    </row>
    <row r="2261" spans="13:17">
      <c r="M2261" s="247"/>
      <c r="N2261" s="247"/>
      <c r="O2261" s="247"/>
      <c r="P2261" s="247"/>
      <c r="Q2261" s="247"/>
    </row>
    <row r="2262" spans="13:17">
      <c r="M2262" s="247"/>
      <c r="N2262" s="247"/>
      <c r="O2262" s="247"/>
      <c r="P2262" s="247"/>
      <c r="Q2262" s="247"/>
    </row>
    <row r="2263" spans="13:17">
      <c r="M2263" s="247"/>
      <c r="N2263" s="247"/>
      <c r="O2263" s="247"/>
      <c r="P2263" s="247"/>
      <c r="Q2263" s="247"/>
    </row>
    <row r="2264" spans="13:17">
      <c r="M2264" s="247"/>
      <c r="N2264" s="247"/>
      <c r="O2264" s="247"/>
      <c r="P2264" s="247"/>
      <c r="Q2264" s="247"/>
    </row>
    <row r="2265" spans="13:17">
      <c r="M2265" s="247"/>
      <c r="N2265" s="247"/>
      <c r="O2265" s="247"/>
      <c r="P2265" s="247"/>
      <c r="Q2265" s="247"/>
    </row>
    <row r="2266" spans="13:17">
      <c r="M2266" s="247"/>
      <c r="N2266" s="247"/>
      <c r="O2266" s="247"/>
      <c r="P2266" s="247"/>
      <c r="Q2266" s="247"/>
    </row>
    <row r="2267" spans="13:17">
      <c r="M2267" s="247"/>
      <c r="N2267" s="247"/>
      <c r="O2267" s="247"/>
      <c r="P2267" s="247"/>
      <c r="Q2267" s="247"/>
    </row>
    <row r="2268" spans="13:17">
      <c r="M2268" s="247"/>
      <c r="N2268" s="247"/>
      <c r="O2268" s="247"/>
      <c r="P2268" s="247"/>
      <c r="Q2268" s="247"/>
    </row>
    <row r="2269" spans="13:17">
      <c r="M2269" s="247"/>
      <c r="N2269" s="247"/>
      <c r="O2269" s="247"/>
      <c r="P2269" s="247"/>
      <c r="Q2269" s="247"/>
    </row>
    <row r="2270" spans="13:17">
      <c r="M2270" s="247"/>
      <c r="N2270" s="247"/>
      <c r="O2270" s="247"/>
      <c r="P2270" s="247"/>
      <c r="Q2270" s="247"/>
    </row>
    <row r="2271" spans="13:17">
      <c r="M2271" s="247"/>
      <c r="N2271" s="247"/>
      <c r="O2271" s="247"/>
      <c r="P2271" s="247"/>
      <c r="Q2271" s="247"/>
    </row>
    <row r="2272" spans="13:17">
      <c r="M2272" s="247"/>
      <c r="N2272" s="247"/>
      <c r="O2272" s="247"/>
      <c r="P2272" s="247"/>
      <c r="Q2272" s="247"/>
    </row>
    <row r="2273" spans="13:17">
      <c r="M2273" s="247"/>
      <c r="N2273" s="247"/>
      <c r="O2273" s="247"/>
      <c r="P2273" s="247"/>
      <c r="Q2273" s="247"/>
    </row>
    <row r="2274" spans="13:17">
      <c r="M2274" s="247"/>
      <c r="N2274" s="247"/>
      <c r="O2274" s="247"/>
      <c r="P2274" s="247"/>
      <c r="Q2274" s="247"/>
    </row>
    <row r="2275" spans="13:17">
      <c r="M2275" s="247"/>
      <c r="N2275" s="247"/>
      <c r="O2275" s="247"/>
      <c r="P2275" s="247"/>
      <c r="Q2275" s="247"/>
    </row>
    <row r="2276" spans="13:17">
      <c r="M2276" s="247"/>
      <c r="N2276" s="247"/>
      <c r="O2276" s="247"/>
      <c r="P2276" s="247"/>
      <c r="Q2276" s="247"/>
    </row>
    <row r="2277" spans="13:17">
      <c r="M2277" s="247"/>
      <c r="N2277" s="247"/>
      <c r="O2277" s="247"/>
      <c r="P2277" s="247"/>
      <c r="Q2277" s="247"/>
    </row>
    <row r="2278" spans="13:17">
      <c r="M2278" s="247"/>
      <c r="N2278" s="247"/>
      <c r="O2278" s="247"/>
      <c r="P2278" s="247"/>
      <c r="Q2278" s="247"/>
    </row>
    <row r="2279" spans="13:17">
      <c r="M2279" s="247"/>
      <c r="N2279" s="247"/>
      <c r="O2279" s="247"/>
      <c r="P2279" s="247"/>
      <c r="Q2279" s="247"/>
    </row>
    <row r="2280" spans="13:17">
      <c r="M2280" s="247"/>
      <c r="N2280" s="247"/>
      <c r="O2280" s="247"/>
      <c r="P2280" s="247"/>
      <c r="Q2280" s="247"/>
    </row>
    <row r="2281" spans="13:17">
      <c r="M2281" s="247"/>
      <c r="N2281" s="247"/>
      <c r="O2281" s="247"/>
      <c r="P2281" s="247"/>
      <c r="Q2281" s="247"/>
    </row>
    <row r="2282" spans="13:17">
      <c r="M2282" s="247"/>
      <c r="N2282" s="247"/>
      <c r="O2282" s="247"/>
      <c r="P2282" s="247"/>
      <c r="Q2282" s="247"/>
    </row>
    <row r="2283" spans="13:17">
      <c r="M2283" s="247"/>
      <c r="N2283" s="247"/>
      <c r="O2283" s="247"/>
      <c r="P2283" s="247"/>
      <c r="Q2283" s="247"/>
    </row>
    <row r="2284" spans="13:17">
      <c r="M2284" s="247"/>
      <c r="N2284" s="247"/>
      <c r="O2284" s="247"/>
      <c r="P2284" s="247"/>
      <c r="Q2284" s="247"/>
    </row>
    <row r="2285" spans="13:17">
      <c r="M2285" s="247"/>
      <c r="N2285" s="247"/>
      <c r="O2285" s="247"/>
      <c r="P2285" s="247"/>
      <c r="Q2285" s="247"/>
    </row>
    <row r="2286" spans="13:17">
      <c r="M2286" s="247"/>
      <c r="N2286" s="247"/>
      <c r="O2286" s="247"/>
      <c r="P2286" s="247"/>
      <c r="Q2286" s="247"/>
    </row>
    <row r="2287" spans="13:17">
      <c r="M2287" s="247"/>
      <c r="N2287" s="247"/>
      <c r="O2287" s="247"/>
      <c r="P2287" s="247"/>
      <c r="Q2287" s="247"/>
    </row>
    <row r="2288" spans="13:17">
      <c r="M2288" s="247"/>
      <c r="N2288" s="247"/>
      <c r="O2288" s="247"/>
      <c r="P2288" s="247"/>
      <c r="Q2288" s="247"/>
    </row>
    <row r="2289" spans="13:17">
      <c r="M2289" s="247"/>
      <c r="N2289" s="247"/>
      <c r="O2289" s="247"/>
      <c r="P2289" s="247"/>
      <c r="Q2289" s="247"/>
    </row>
    <row r="2290" spans="13:17">
      <c r="M2290" s="247"/>
      <c r="N2290" s="247"/>
      <c r="O2290" s="247"/>
      <c r="P2290" s="247"/>
      <c r="Q2290" s="247"/>
    </row>
    <row r="2291" spans="13:17">
      <c r="M2291" s="247"/>
      <c r="N2291" s="247"/>
      <c r="O2291" s="247"/>
      <c r="P2291" s="247"/>
      <c r="Q2291" s="247"/>
    </row>
    <row r="2292" spans="13:17">
      <c r="M2292" s="247"/>
      <c r="N2292" s="247"/>
      <c r="O2292" s="247"/>
      <c r="P2292" s="247"/>
      <c r="Q2292" s="247"/>
    </row>
    <row r="2293" spans="13:17">
      <c r="M2293" s="247"/>
      <c r="N2293" s="247"/>
      <c r="O2293" s="247"/>
      <c r="P2293" s="247"/>
      <c r="Q2293" s="247"/>
    </row>
    <row r="2294" spans="13:17">
      <c r="M2294" s="247"/>
      <c r="N2294" s="247"/>
      <c r="O2294" s="247"/>
      <c r="P2294" s="247"/>
      <c r="Q2294" s="247"/>
    </row>
    <row r="2295" spans="13:17">
      <c r="M2295" s="247"/>
      <c r="N2295" s="247"/>
      <c r="O2295" s="247"/>
      <c r="P2295" s="247"/>
      <c r="Q2295" s="247"/>
    </row>
    <row r="2296" spans="13:17">
      <c r="M2296" s="247"/>
      <c r="N2296" s="247"/>
      <c r="O2296" s="247"/>
      <c r="P2296" s="247"/>
      <c r="Q2296" s="247"/>
    </row>
    <row r="2297" spans="13:17">
      <c r="M2297" s="247"/>
      <c r="N2297" s="247"/>
      <c r="O2297" s="247"/>
      <c r="P2297" s="247"/>
      <c r="Q2297" s="247"/>
    </row>
    <row r="2298" spans="13:17">
      <c r="M2298" s="247"/>
      <c r="N2298" s="247"/>
      <c r="O2298" s="247"/>
      <c r="P2298" s="247"/>
      <c r="Q2298" s="247"/>
    </row>
    <row r="2299" spans="13:17">
      <c r="M2299" s="247"/>
      <c r="N2299" s="247"/>
      <c r="O2299" s="247"/>
      <c r="P2299" s="247"/>
      <c r="Q2299" s="247"/>
    </row>
    <row r="2300" spans="13:17">
      <c r="M2300" s="247"/>
      <c r="N2300" s="247"/>
      <c r="O2300" s="247"/>
      <c r="P2300" s="247"/>
      <c r="Q2300" s="247"/>
    </row>
    <row r="2301" spans="13:17">
      <c r="M2301" s="247"/>
      <c r="N2301" s="247"/>
      <c r="O2301" s="247"/>
      <c r="P2301" s="247"/>
      <c r="Q2301" s="247"/>
    </row>
    <row r="2302" spans="13:17">
      <c r="M2302" s="247"/>
      <c r="N2302" s="247"/>
      <c r="O2302" s="247"/>
      <c r="P2302" s="247"/>
      <c r="Q2302" s="247"/>
    </row>
    <row r="2303" spans="13:17">
      <c r="M2303" s="247"/>
      <c r="N2303" s="247"/>
      <c r="O2303" s="247"/>
      <c r="P2303" s="247"/>
      <c r="Q2303" s="247"/>
    </row>
    <row r="2304" spans="13:17">
      <c r="M2304" s="247"/>
      <c r="N2304" s="247"/>
      <c r="O2304" s="247"/>
      <c r="P2304" s="247"/>
      <c r="Q2304" s="247"/>
    </row>
    <row r="2305" spans="13:17">
      <c r="M2305" s="247"/>
      <c r="N2305" s="247"/>
      <c r="O2305" s="247"/>
      <c r="P2305" s="247"/>
      <c r="Q2305" s="247"/>
    </row>
    <row r="2306" spans="13:17">
      <c r="M2306" s="247"/>
      <c r="N2306" s="247"/>
      <c r="O2306" s="247"/>
      <c r="P2306" s="247"/>
      <c r="Q2306" s="247"/>
    </row>
    <row r="2307" spans="13:17">
      <c r="M2307" s="247"/>
      <c r="N2307" s="247"/>
      <c r="O2307" s="247"/>
      <c r="P2307" s="247"/>
      <c r="Q2307" s="247"/>
    </row>
    <row r="2308" spans="13:17">
      <c r="M2308" s="247"/>
      <c r="N2308" s="247"/>
      <c r="O2308" s="247"/>
      <c r="P2308" s="247"/>
      <c r="Q2308" s="247"/>
    </row>
    <row r="2309" spans="13:17">
      <c r="M2309" s="247"/>
      <c r="N2309" s="247"/>
      <c r="O2309" s="247"/>
      <c r="P2309" s="247"/>
      <c r="Q2309" s="247"/>
    </row>
    <row r="2310" spans="13:17">
      <c r="M2310" s="247"/>
      <c r="N2310" s="247"/>
      <c r="O2310" s="247"/>
      <c r="P2310" s="247"/>
      <c r="Q2310" s="247"/>
    </row>
    <row r="2311" spans="13:17">
      <c r="M2311" s="247"/>
      <c r="N2311" s="247"/>
      <c r="O2311" s="247"/>
      <c r="P2311" s="247"/>
      <c r="Q2311" s="247"/>
    </row>
    <row r="2312" spans="13:17">
      <c r="M2312" s="247"/>
      <c r="N2312" s="247"/>
      <c r="O2312" s="247"/>
      <c r="P2312" s="247"/>
      <c r="Q2312" s="247"/>
    </row>
    <row r="2313" spans="13:17">
      <c r="M2313" s="247"/>
      <c r="N2313" s="247"/>
      <c r="O2313" s="247"/>
      <c r="P2313" s="247"/>
      <c r="Q2313" s="247"/>
    </row>
    <row r="2314" spans="13:17">
      <c r="M2314" s="247"/>
      <c r="N2314" s="247"/>
      <c r="O2314" s="247"/>
      <c r="P2314" s="247"/>
      <c r="Q2314" s="247"/>
    </row>
    <row r="2315" spans="13:17">
      <c r="M2315" s="247"/>
      <c r="N2315" s="247"/>
      <c r="O2315" s="247"/>
      <c r="P2315" s="247"/>
      <c r="Q2315" s="247"/>
    </row>
    <row r="2316" spans="13:17">
      <c r="M2316" s="247"/>
      <c r="N2316" s="247"/>
      <c r="O2316" s="247"/>
      <c r="P2316" s="247"/>
      <c r="Q2316" s="247"/>
    </row>
    <row r="2317" spans="13:17">
      <c r="M2317" s="247"/>
      <c r="N2317" s="247"/>
      <c r="O2317" s="247"/>
      <c r="P2317" s="247"/>
      <c r="Q2317" s="247"/>
    </row>
    <row r="2318" spans="13:17">
      <c r="M2318" s="247"/>
      <c r="N2318" s="247"/>
      <c r="O2318" s="247"/>
      <c r="P2318" s="247"/>
      <c r="Q2318" s="247"/>
    </row>
    <row r="2319" spans="13:17">
      <c r="M2319" s="247"/>
      <c r="N2319" s="247"/>
      <c r="O2319" s="247"/>
      <c r="P2319" s="247"/>
      <c r="Q2319" s="247"/>
    </row>
    <row r="2320" spans="13:17">
      <c r="M2320" s="247"/>
      <c r="N2320" s="247"/>
      <c r="O2320" s="247"/>
      <c r="P2320" s="247"/>
      <c r="Q2320" s="247"/>
    </row>
    <row r="2321" spans="13:17">
      <c r="M2321" s="247"/>
      <c r="N2321" s="247"/>
      <c r="O2321" s="247"/>
      <c r="P2321" s="247"/>
      <c r="Q2321" s="247"/>
    </row>
    <row r="2322" spans="13:17">
      <c r="M2322" s="247"/>
      <c r="N2322" s="247"/>
      <c r="O2322" s="247"/>
      <c r="P2322" s="247"/>
      <c r="Q2322" s="247"/>
    </row>
    <row r="2323" spans="13:17">
      <c r="M2323" s="247"/>
      <c r="N2323" s="247"/>
      <c r="O2323" s="247"/>
      <c r="P2323" s="247"/>
      <c r="Q2323" s="247"/>
    </row>
    <row r="2324" spans="13:17">
      <c r="M2324" s="247"/>
      <c r="N2324" s="247"/>
      <c r="O2324" s="247"/>
      <c r="P2324" s="247"/>
      <c r="Q2324" s="247"/>
    </row>
    <row r="2325" spans="13:17">
      <c r="M2325" s="247"/>
      <c r="N2325" s="247"/>
      <c r="O2325" s="247"/>
      <c r="P2325" s="247"/>
      <c r="Q2325" s="247"/>
    </row>
    <row r="2326" spans="13:17">
      <c r="M2326" s="247"/>
      <c r="N2326" s="247"/>
      <c r="O2326" s="247"/>
      <c r="P2326" s="247"/>
      <c r="Q2326" s="247"/>
    </row>
    <row r="2327" spans="13:17">
      <c r="M2327" s="247"/>
      <c r="N2327" s="247"/>
      <c r="O2327" s="247"/>
      <c r="P2327" s="247"/>
      <c r="Q2327" s="247"/>
    </row>
    <row r="2328" spans="13:17">
      <c r="M2328" s="247"/>
      <c r="N2328" s="247"/>
      <c r="O2328" s="247"/>
      <c r="P2328" s="247"/>
      <c r="Q2328" s="247"/>
    </row>
    <row r="2329" spans="13:17">
      <c r="M2329" s="247"/>
      <c r="N2329" s="247"/>
      <c r="O2329" s="247"/>
      <c r="P2329" s="247"/>
      <c r="Q2329" s="247"/>
    </row>
    <row r="2330" spans="13:17">
      <c r="M2330" s="247"/>
      <c r="N2330" s="247"/>
      <c r="O2330" s="247"/>
      <c r="P2330" s="247"/>
      <c r="Q2330" s="247"/>
    </row>
    <row r="2331" spans="13:17">
      <c r="M2331" s="247"/>
      <c r="N2331" s="247"/>
      <c r="O2331" s="247"/>
      <c r="P2331" s="247"/>
      <c r="Q2331" s="247"/>
    </row>
    <row r="2332" spans="13:17">
      <c r="M2332" s="247"/>
      <c r="N2332" s="247"/>
      <c r="O2332" s="247"/>
      <c r="P2332" s="247"/>
      <c r="Q2332" s="247"/>
    </row>
    <row r="2333" spans="13:17">
      <c r="M2333" s="247"/>
      <c r="N2333" s="247"/>
      <c r="O2333" s="247"/>
      <c r="P2333" s="247"/>
      <c r="Q2333" s="247"/>
    </row>
    <row r="2334" spans="13:17">
      <c r="M2334" s="247"/>
      <c r="N2334" s="247"/>
      <c r="O2334" s="247"/>
      <c r="P2334" s="247"/>
      <c r="Q2334" s="247"/>
    </row>
    <row r="2335" spans="13:17">
      <c r="M2335" s="247"/>
      <c r="N2335" s="247"/>
      <c r="O2335" s="247"/>
      <c r="P2335" s="247"/>
      <c r="Q2335" s="247"/>
    </row>
    <row r="2336" spans="13:17">
      <c r="M2336" s="247"/>
      <c r="N2336" s="247"/>
      <c r="O2336" s="247"/>
      <c r="P2336" s="247"/>
      <c r="Q2336" s="247"/>
    </row>
    <row r="2337" spans="13:17">
      <c r="M2337" s="247"/>
      <c r="N2337" s="247"/>
      <c r="O2337" s="247"/>
      <c r="P2337" s="247"/>
      <c r="Q2337" s="247"/>
    </row>
    <row r="2338" spans="13:17">
      <c r="M2338" s="247"/>
      <c r="N2338" s="247"/>
      <c r="O2338" s="247"/>
      <c r="P2338" s="247"/>
      <c r="Q2338" s="247"/>
    </row>
    <row r="2339" spans="13:17">
      <c r="M2339" s="247"/>
      <c r="N2339" s="247"/>
      <c r="O2339" s="247"/>
      <c r="P2339" s="247"/>
      <c r="Q2339" s="247"/>
    </row>
    <row r="2340" spans="13:17">
      <c r="M2340" s="247"/>
      <c r="N2340" s="247"/>
      <c r="O2340" s="247"/>
      <c r="P2340" s="247"/>
      <c r="Q2340" s="247"/>
    </row>
    <row r="2341" spans="13:17">
      <c r="M2341" s="247"/>
      <c r="N2341" s="247"/>
      <c r="O2341" s="247"/>
      <c r="P2341" s="247"/>
      <c r="Q2341" s="247"/>
    </row>
    <row r="2342" spans="13:17">
      <c r="M2342" s="247"/>
      <c r="N2342" s="247"/>
      <c r="O2342" s="247"/>
      <c r="P2342" s="247"/>
      <c r="Q2342" s="247"/>
    </row>
    <row r="2343" spans="13:17">
      <c r="M2343" s="247"/>
      <c r="N2343" s="247"/>
      <c r="O2343" s="247"/>
      <c r="P2343" s="247"/>
      <c r="Q2343" s="247"/>
    </row>
    <row r="2344" spans="13:17">
      <c r="M2344" s="247"/>
      <c r="N2344" s="247"/>
      <c r="O2344" s="247"/>
      <c r="P2344" s="247"/>
      <c r="Q2344" s="247"/>
    </row>
    <row r="2345" spans="13:17">
      <c r="M2345" s="247"/>
      <c r="N2345" s="247"/>
      <c r="O2345" s="247"/>
      <c r="P2345" s="247"/>
      <c r="Q2345" s="247"/>
    </row>
    <row r="2346" spans="13:17">
      <c r="M2346" s="247"/>
      <c r="N2346" s="247"/>
      <c r="O2346" s="247"/>
      <c r="P2346" s="247"/>
      <c r="Q2346" s="247"/>
    </row>
    <row r="2347" spans="13:17">
      <c r="M2347" s="247"/>
      <c r="N2347" s="247"/>
      <c r="O2347" s="247"/>
      <c r="P2347" s="247"/>
      <c r="Q2347" s="247"/>
    </row>
    <row r="2348" spans="13:17">
      <c r="M2348" s="247"/>
      <c r="N2348" s="247"/>
      <c r="O2348" s="247"/>
      <c r="P2348" s="247"/>
      <c r="Q2348" s="247"/>
    </row>
    <row r="2349" spans="13:17">
      <c r="M2349" s="247"/>
      <c r="N2349" s="247"/>
      <c r="O2349" s="247"/>
      <c r="P2349" s="247"/>
      <c r="Q2349" s="247"/>
    </row>
    <row r="2350" spans="13:17">
      <c r="M2350" s="247"/>
      <c r="N2350" s="247"/>
      <c r="O2350" s="247"/>
      <c r="P2350" s="247"/>
      <c r="Q2350" s="247"/>
    </row>
    <row r="2351" spans="13:17">
      <c r="M2351" s="247"/>
      <c r="N2351" s="247"/>
      <c r="O2351" s="247"/>
      <c r="P2351" s="247"/>
      <c r="Q2351" s="247"/>
    </row>
    <row r="2352" spans="13:17">
      <c r="M2352" s="247"/>
      <c r="N2352" s="247"/>
      <c r="O2352" s="247"/>
      <c r="P2352" s="247"/>
      <c r="Q2352" s="247"/>
    </row>
    <row r="2353" spans="13:17">
      <c r="M2353" s="247"/>
      <c r="N2353" s="247"/>
      <c r="O2353" s="247"/>
      <c r="P2353" s="247"/>
      <c r="Q2353" s="247"/>
    </row>
    <row r="2354" spans="13:17">
      <c r="M2354" s="247"/>
      <c r="N2354" s="247"/>
      <c r="O2354" s="247"/>
      <c r="P2354" s="247"/>
      <c r="Q2354" s="247"/>
    </row>
    <row r="2355" spans="13:17">
      <c r="M2355" s="247"/>
      <c r="N2355" s="247"/>
      <c r="O2355" s="247"/>
      <c r="P2355" s="247"/>
      <c r="Q2355" s="247"/>
    </row>
    <row r="2356" spans="13:17">
      <c r="M2356" s="247"/>
      <c r="N2356" s="247"/>
      <c r="O2356" s="247"/>
      <c r="P2356" s="247"/>
      <c r="Q2356" s="247"/>
    </row>
    <row r="2357" spans="13:17">
      <c r="M2357" s="247"/>
      <c r="N2357" s="247"/>
      <c r="O2357" s="247"/>
      <c r="P2357" s="247"/>
      <c r="Q2357" s="247"/>
    </row>
    <row r="2358" spans="13:17">
      <c r="M2358" s="247"/>
      <c r="N2358" s="247"/>
      <c r="O2358" s="247"/>
      <c r="P2358" s="247"/>
      <c r="Q2358" s="247"/>
    </row>
    <row r="2359" spans="13:17">
      <c r="M2359" s="247"/>
      <c r="N2359" s="247"/>
      <c r="O2359" s="247"/>
      <c r="P2359" s="247"/>
      <c r="Q2359" s="247"/>
    </row>
    <row r="2360" spans="13:17">
      <c r="M2360" s="247"/>
      <c r="N2360" s="247"/>
      <c r="O2360" s="247"/>
      <c r="P2360" s="247"/>
      <c r="Q2360" s="247"/>
    </row>
    <row r="2361" spans="13:17">
      <c r="M2361" s="247"/>
      <c r="N2361" s="247"/>
      <c r="O2361" s="247"/>
      <c r="P2361" s="247"/>
      <c r="Q2361" s="247"/>
    </row>
    <row r="2362" spans="13:17">
      <c r="M2362" s="247"/>
      <c r="N2362" s="247"/>
      <c r="O2362" s="247"/>
      <c r="P2362" s="247"/>
      <c r="Q2362" s="247"/>
    </row>
    <row r="2363" spans="13:17">
      <c r="M2363" s="247"/>
      <c r="N2363" s="247"/>
      <c r="O2363" s="247"/>
      <c r="P2363" s="247"/>
      <c r="Q2363" s="247"/>
    </row>
    <row r="2364" spans="13:17">
      <c r="M2364" s="247"/>
      <c r="N2364" s="247"/>
      <c r="O2364" s="247"/>
      <c r="P2364" s="247"/>
      <c r="Q2364" s="247"/>
    </row>
    <row r="2365" spans="13:17">
      <c r="M2365" s="247"/>
      <c r="N2365" s="247"/>
      <c r="O2365" s="247"/>
      <c r="P2365" s="247"/>
      <c r="Q2365" s="247"/>
    </row>
    <row r="2366" spans="13:17">
      <c r="M2366" s="247"/>
      <c r="N2366" s="247"/>
      <c r="O2366" s="247"/>
      <c r="P2366" s="247"/>
      <c r="Q2366" s="247"/>
    </row>
    <row r="2367" spans="13:17">
      <c r="M2367" s="247"/>
      <c r="N2367" s="247"/>
      <c r="O2367" s="247"/>
      <c r="P2367" s="247"/>
      <c r="Q2367" s="247"/>
    </row>
    <row r="2368" spans="13:17">
      <c r="M2368" s="247"/>
      <c r="N2368" s="247"/>
      <c r="O2368" s="247"/>
      <c r="P2368" s="247"/>
      <c r="Q2368" s="247"/>
    </row>
    <row r="2369" spans="13:17">
      <c r="M2369" s="247"/>
      <c r="N2369" s="247"/>
      <c r="O2369" s="247"/>
      <c r="P2369" s="247"/>
      <c r="Q2369" s="247"/>
    </row>
    <row r="2370" spans="13:17">
      <c r="M2370" s="247"/>
      <c r="N2370" s="247"/>
      <c r="O2370" s="247"/>
      <c r="P2370" s="247"/>
      <c r="Q2370" s="247"/>
    </row>
    <row r="2371" spans="13:17">
      <c r="M2371" s="247"/>
      <c r="N2371" s="247"/>
      <c r="O2371" s="247"/>
      <c r="P2371" s="247"/>
      <c r="Q2371" s="247"/>
    </row>
    <row r="2372" spans="13:17">
      <c r="M2372" s="247"/>
      <c r="N2372" s="247"/>
      <c r="O2372" s="247"/>
      <c r="P2372" s="247"/>
      <c r="Q2372" s="247"/>
    </row>
    <row r="2373" spans="13:17">
      <c r="M2373" s="247"/>
      <c r="N2373" s="247"/>
      <c r="O2373" s="247"/>
      <c r="P2373" s="247"/>
      <c r="Q2373" s="247"/>
    </row>
    <row r="2374" spans="13:17">
      <c r="M2374" s="247"/>
      <c r="N2374" s="247"/>
      <c r="O2374" s="247"/>
      <c r="P2374" s="247"/>
      <c r="Q2374" s="247"/>
    </row>
    <row r="2375" spans="13:17">
      <c r="M2375" s="247"/>
      <c r="N2375" s="247"/>
      <c r="O2375" s="247"/>
      <c r="P2375" s="247"/>
      <c r="Q2375" s="247"/>
    </row>
    <row r="2376" spans="13:17">
      <c r="M2376" s="247"/>
      <c r="N2376" s="247"/>
      <c r="O2376" s="247"/>
      <c r="P2376" s="247"/>
      <c r="Q2376" s="247"/>
    </row>
    <row r="2377" spans="13:17">
      <c r="M2377" s="247"/>
      <c r="N2377" s="247"/>
      <c r="O2377" s="247"/>
      <c r="P2377" s="247"/>
      <c r="Q2377" s="247"/>
    </row>
    <row r="2378" spans="13:17">
      <c r="M2378" s="247"/>
      <c r="N2378" s="247"/>
      <c r="O2378" s="247"/>
      <c r="P2378" s="247"/>
      <c r="Q2378" s="247"/>
    </row>
    <row r="2379" spans="13:17">
      <c r="M2379" s="247"/>
      <c r="N2379" s="247"/>
      <c r="O2379" s="247"/>
      <c r="P2379" s="247"/>
      <c r="Q2379" s="247"/>
    </row>
    <row r="2380" spans="13:17">
      <c r="M2380" s="247"/>
      <c r="N2380" s="247"/>
      <c r="O2380" s="247"/>
      <c r="P2380" s="247"/>
      <c r="Q2380" s="247"/>
    </row>
    <row r="2381" spans="13:17">
      <c r="M2381" s="247"/>
      <c r="N2381" s="247"/>
      <c r="O2381" s="247"/>
      <c r="P2381" s="247"/>
      <c r="Q2381" s="247"/>
    </row>
    <row r="2382" spans="13:17">
      <c r="M2382" s="247"/>
      <c r="N2382" s="247"/>
      <c r="O2382" s="247"/>
      <c r="P2382" s="247"/>
      <c r="Q2382" s="247"/>
    </row>
    <row r="2383" spans="13:17">
      <c r="M2383" s="247"/>
      <c r="N2383" s="247"/>
      <c r="O2383" s="247"/>
      <c r="P2383" s="247"/>
      <c r="Q2383" s="247"/>
    </row>
    <row r="2384" spans="13:17">
      <c r="M2384" s="247"/>
      <c r="N2384" s="247"/>
      <c r="O2384" s="247"/>
      <c r="P2384" s="247"/>
      <c r="Q2384" s="247"/>
    </row>
    <row r="2385" spans="13:17">
      <c r="M2385" s="247"/>
      <c r="N2385" s="247"/>
      <c r="O2385" s="247"/>
      <c r="P2385" s="247"/>
      <c r="Q2385" s="247"/>
    </row>
    <row r="2386" spans="13:17">
      <c r="M2386" s="247"/>
      <c r="N2386" s="247"/>
      <c r="O2386" s="247"/>
      <c r="P2386" s="247"/>
      <c r="Q2386" s="247"/>
    </row>
    <row r="2387" spans="13:17">
      <c r="M2387" s="247"/>
      <c r="N2387" s="247"/>
      <c r="O2387" s="247"/>
      <c r="P2387" s="247"/>
      <c r="Q2387" s="247"/>
    </row>
    <row r="2388" spans="13:17">
      <c r="M2388" s="247"/>
      <c r="N2388" s="247"/>
      <c r="O2388" s="247"/>
      <c r="P2388" s="247"/>
      <c r="Q2388" s="247"/>
    </row>
    <row r="2389" spans="13:17">
      <c r="M2389" s="247"/>
      <c r="N2389" s="247"/>
      <c r="O2389" s="247"/>
      <c r="P2389" s="247"/>
      <c r="Q2389" s="247"/>
    </row>
    <row r="2390" spans="13:17">
      <c r="M2390" s="247"/>
      <c r="N2390" s="247"/>
      <c r="O2390" s="247"/>
      <c r="P2390" s="247"/>
      <c r="Q2390" s="247"/>
    </row>
    <row r="2391" spans="13:17">
      <c r="M2391" s="247"/>
      <c r="N2391" s="247"/>
      <c r="O2391" s="247"/>
      <c r="P2391" s="247"/>
      <c r="Q2391" s="247"/>
    </row>
    <row r="2392" spans="13:17">
      <c r="M2392" s="247"/>
      <c r="N2392" s="247"/>
      <c r="O2392" s="247"/>
      <c r="P2392" s="247"/>
      <c r="Q2392" s="247"/>
    </row>
    <row r="2393" spans="13:17">
      <c r="M2393" s="247"/>
      <c r="N2393" s="247"/>
      <c r="O2393" s="247"/>
      <c r="P2393" s="247"/>
      <c r="Q2393" s="247"/>
    </row>
    <row r="2394" spans="13:17">
      <c r="M2394" s="247"/>
      <c r="N2394" s="247"/>
      <c r="O2394" s="247"/>
      <c r="P2394" s="247"/>
      <c r="Q2394" s="247"/>
    </row>
    <row r="2395" spans="13:17">
      <c r="M2395" s="247"/>
      <c r="N2395" s="247"/>
      <c r="O2395" s="247"/>
      <c r="P2395" s="247"/>
      <c r="Q2395" s="247"/>
    </row>
    <row r="2396" spans="13:17">
      <c r="M2396" s="247"/>
      <c r="N2396" s="247"/>
      <c r="O2396" s="247"/>
      <c r="P2396" s="247"/>
      <c r="Q2396" s="247"/>
    </row>
    <row r="2397" spans="13:17">
      <c r="M2397" s="247"/>
      <c r="N2397" s="247"/>
      <c r="O2397" s="247"/>
      <c r="P2397" s="247"/>
      <c r="Q2397" s="247"/>
    </row>
    <row r="2398" spans="13:17">
      <c r="M2398" s="247"/>
      <c r="N2398" s="247"/>
      <c r="O2398" s="247"/>
      <c r="P2398" s="247"/>
      <c r="Q2398" s="247"/>
    </row>
    <row r="2399" spans="13:17">
      <c r="M2399" s="247"/>
      <c r="N2399" s="247"/>
      <c r="O2399" s="247"/>
      <c r="P2399" s="247"/>
      <c r="Q2399" s="247"/>
    </row>
    <row r="2400" spans="13:17">
      <c r="M2400" s="247"/>
      <c r="N2400" s="247"/>
      <c r="O2400" s="247"/>
      <c r="P2400" s="247"/>
      <c r="Q2400" s="247"/>
    </row>
    <row r="2401" spans="13:17">
      <c r="M2401" s="247"/>
      <c r="N2401" s="247"/>
      <c r="O2401" s="247"/>
      <c r="P2401" s="247"/>
      <c r="Q2401" s="247"/>
    </row>
    <row r="2402" spans="13:17">
      <c r="M2402" s="247"/>
      <c r="N2402" s="247"/>
      <c r="O2402" s="247"/>
      <c r="P2402" s="247"/>
      <c r="Q2402" s="247"/>
    </row>
    <row r="2403" spans="13:17">
      <c r="M2403" s="247"/>
      <c r="N2403" s="247"/>
      <c r="O2403" s="247"/>
      <c r="P2403" s="247"/>
      <c r="Q2403" s="247"/>
    </row>
    <row r="2404" spans="13:17">
      <c r="M2404" s="247"/>
      <c r="N2404" s="247"/>
      <c r="O2404" s="247"/>
      <c r="P2404" s="247"/>
      <c r="Q2404" s="247"/>
    </row>
    <row r="2405" spans="13:17">
      <c r="M2405" s="247"/>
      <c r="N2405" s="247"/>
      <c r="O2405" s="247"/>
      <c r="P2405" s="247"/>
      <c r="Q2405" s="247"/>
    </row>
    <row r="2406" spans="13:17">
      <c r="M2406" s="247"/>
      <c r="N2406" s="247"/>
      <c r="O2406" s="247"/>
      <c r="P2406" s="247"/>
      <c r="Q2406" s="247"/>
    </row>
    <row r="2407" spans="13:17">
      <c r="M2407" s="247"/>
      <c r="N2407" s="247"/>
      <c r="O2407" s="247"/>
      <c r="P2407" s="247"/>
      <c r="Q2407" s="247"/>
    </row>
    <row r="2408" spans="13:17">
      <c r="M2408" s="247"/>
      <c r="N2408" s="247"/>
      <c r="O2408" s="247"/>
      <c r="P2408" s="247"/>
      <c r="Q2408" s="247"/>
    </row>
    <row r="2409" spans="13:17">
      <c r="M2409" s="247"/>
      <c r="N2409" s="247"/>
      <c r="O2409" s="247"/>
      <c r="P2409" s="247"/>
      <c r="Q2409" s="247"/>
    </row>
    <row r="2410" spans="13:17">
      <c r="M2410" s="247"/>
      <c r="N2410" s="247"/>
      <c r="O2410" s="247"/>
      <c r="P2410" s="247"/>
      <c r="Q2410" s="247"/>
    </row>
    <row r="2411" spans="13:17">
      <c r="M2411" s="247"/>
      <c r="N2411" s="247"/>
      <c r="O2411" s="247"/>
      <c r="P2411" s="247"/>
      <c r="Q2411" s="247"/>
    </row>
    <row r="2412" spans="13:17">
      <c r="M2412" s="247"/>
      <c r="N2412" s="247"/>
      <c r="O2412" s="247"/>
      <c r="P2412" s="247"/>
      <c r="Q2412" s="247"/>
    </row>
    <row r="2413" spans="13:17">
      <c r="M2413" s="247"/>
      <c r="N2413" s="247"/>
      <c r="O2413" s="247"/>
      <c r="P2413" s="247"/>
      <c r="Q2413" s="247"/>
    </row>
    <row r="2414" spans="13:17">
      <c r="M2414" s="247"/>
      <c r="N2414" s="247"/>
      <c r="O2414" s="247"/>
      <c r="P2414" s="247"/>
      <c r="Q2414" s="247"/>
    </row>
    <row r="2415" spans="13:17">
      <c r="M2415" s="247"/>
      <c r="N2415" s="247"/>
      <c r="O2415" s="247"/>
      <c r="P2415" s="247"/>
      <c r="Q2415" s="247"/>
    </row>
    <row r="2416" spans="13:17">
      <c r="M2416" s="247"/>
      <c r="N2416" s="247"/>
      <c r="O2416" s="247"/>
      <c r="P2416" s="247"/>
      <c r="Q2416" s="247"/>
    </row>
    <row r="2417" spans="13:17">
      <c r="M2417" s="247"/>
      <c r="N2417" s="247"/>
      <c r="O2417" s="247"/>
      <c r="P2417" s="247"/>
      <c r="Q2417" s="247"/>
    </row>
    <row r="2418" spans="13:17">
      <c r="M2418" s="247"/>
      <c r="N2418" s="247"/>
      <c r="O2418" s="247"/>
      <c r="P2418" s="247"/>
      <c r="Q2418" s="247"/>
    </row>
    <row r="2419" spans="13:17">
      <c r="M2419" s="247"/>
      <c r="N2419" s="247"/>
      <c r="O2419" s="247"/>
      <c r="P2419" s="247"/>
      <c r="Q2419" s="247"/>
    </row>
    <row r="2420" spans="13:17">
      <c r="M2420" s="247"/>
      <c r="N2420" s="247"/>
      <c r="O2420" s="247"/>
      <c r="P2420" s="247"/>
      <c r="Q2420" s="247"/>
    </row>
    <row r="2421" spans="13:17">
      <c r="M2421" s="247"/>
      <c r="N2421" s="247"/>
      <c r="O2421" s="247"/>
      <c r="P2421" s="247"/>
      <c r="Q2421" s="247"/>
    </row>
    <row r="2422" spans="13:17">
      <c r="M2422" s="247"/>
      <c r="N2422" s="247"/>
      <c r="O2422" s="247"/>
      <c r="P2422" s="247"/>
      <c r="Q2422" s="247"/>
    </row>
    <row r="2423" spans="13:17">
      <c r="M2423" s="247"/>
      <c r="N2423" s="247"/>
      <c r="O2423" s="247"/>
      <c r="P2423" s="247"/>
      <c r="Q2423" s="247"/>
    </row>
    <row r="2424" spans="13:17">
      <c r="M2424" s="247"/>
      <c r="N2424" s="247"/>
      <c r="O2424" s="247"/>
      <c r="P2424" s="247"/>
      <c r="Q2424" s="247"/>
    </row>
    <row r="2425" spans="13:17">
      <c r="M2425" s="247"/>
      <c r="N2425" s="247"/>
      <c r="O2425" s="247"/>
      <c r="P2425" s="247"/>
      <c r="Q2425" s="247"/>
    </row>
    <row r="2426" spans="13:17">
      <c r="M2426" s="247"/>
      <c r="N2426" s="247"/>
      <c r="O2426" s="247"/>
      <c r="P2426" s="247"/>
      <c r="Q2426" s="247"/>
    </row>
    <row r="2427" spans="13:17">
      <c r="M2427" s="247"/>
      <c r="N2427" s="247"/>
      <c r="O2427" s="247"/>
      <c r="P2427" s="247"/>
      <c r="Q2427" s="247"/>
    </row>
    <row r="2428" spans="13:17">
      <c r="M2428" s="247"/>
      <c r="N2428" s="247"/>
      <c r="O2428" s="247"/>
      <c r="P2428" s="247"/>
      <c r="Q2428" s="247"/>
    </row>
    <row r="2429" spans="13:17">
      <c r="M2429" s="247"/>
      <c r="N2429" s="247"/>
      <c r="O2429" s="247"/>
      <c r="P2429" s="247"/>
      <c r="Q2429" s="247"/>
    </row>
    <row r="2430" spans="13:17">
      <c r="M2430" s="247"/>
      <c r="N2430" s="247"/>
      <c r="O2430" s="247"/>
      <c r="P2430" s="247"/>
      <c r="Q2430" s="247"/>
    </row>
    <row r="2431" spans="13:17">
      <c r="M2431" s="247"/>
      <c r="N2431" s="247"/>
      <c r="O2431" s="247"/>
      <c r="P2431" s="247"/>
      <c r="Q2431" s="247"/>
    </row>
    <row r="2432" spans="13:17">
      <c r="M2432" s="247"/>
      <c r="N2432" s="247"/>
      <c r="O2432" s="247"/>
      <c r="P2432" s="247"/>
      <c r="Q2432" s="247"/>
    </row>
    <row r="2433" spans="13:17">
      <c r="M2433" s="247"/>
      <c r="N2433" s="247"/>
      <c r="O2433" s="247"/>
      <c r="P2433" s="247"/>
      <c r="Q2433" s="247"/>
    </row>
    <row r="2434" spans="13:17">
      <c r="M2434" s="247"/>
      <c r="N2434" s="247"/>
      <c r="O2434" s="247"/>
      <c r="P2434" s="247"/>
      <c r="Q2434" s="247"/>
    </row>
    <row r="2435" spans="13:17">
      <c r="M2435" s="247"/>
      <c r="N2435" s="247"/>
      <c r="O2435" s="247"/>
      <c r="P2435" s="247"/>
      <c r="Q2435" s="247"/>
    </row>
    <row r="2436" spans="13:17">
      <c r="M2436" s="247"/>
      <c r="N2436" s="247"/>
      <c r="O2436" s="247"/>
      <c r="P2436" s="247"/>
      <c r="Q2436" s="247"/>
    </row>
    <row r="2437" spans="13:17">
      <c r="M2437" s="247"/>
      <c r="N2437" s="247"/>
      <c r="O2437" s="247"/>
      <c r="P2437" s="247"/>
      <c r="Q2437" s="247"/>
    </row>
    <row r="2438" spans="13:17">
      <c r="M2438" s="247"/>
      <c r="N2438" s="247"/>
      <c r="O2438" s="247"/>
      <c r="P2438" s="247"/>
      <c r="Q2438" s="247"/>
    </row>
    <row r="2439" spans="13:17">
      <c r="M2439" s="247"/>
      <c r="N2439" s="247"/>
      <c r="O2439" s="247"/>
      <c r="P2439" s="247"/>
      <c r="Q2439" s="247"/>
    </row>
    <row r="2440" spans="13:17">
      <c r="M2440" s="247"/>
      <c r="N2440" s="247"/>
      <c r="O2440" s="247"/>
      <c r="P2440" s="247"/>
      <c r="Q2440" s="247"/>
    </row>
    <row r="2441" spans="13:17">
      <c r="M2441" s="247"/>
      <c r="N2441" s="247"/>
      <c r="O2441" s="247"/>
      <c r="P2441" s="247"/>
      <c r="Q2441" s="247"/>
    </row>
    <row r="2442" spans="13:17">
      <c r="M2442" s="247"/>
      <c r="N2442" s="247"/>
      <c r="O2442" s="247"/>
      <c r="P2442" s="247"/>
      <c r="Q2442" s="247"/>
    </row>
    <row r="2443" spans="13:17">
      <c r="M2443" s="247"/>
      <c r="N2443" s="247"/>
      <c r="O2443" s="247"/>
      <c r="P2443" s="247"/>
      <c r="Q2443" s="247"/>
    </row>
    <row r="2444" spans="13:17">
      <c r="M2444" s="247"/>
      <c r="N2444" s="247"/>
      <c r="O2444" s="247"/>
      <c r="P2444" s="247"/>
      <c r="Q2444" s="247"/>
    </row>
    <row r="2445" spans="13:17">
      <c r="M2445" s="247"/>
      <c r="N2445" s="247"/>
      <c r="O2445" s="247"/>
      <c r="P2445" s="247"/>
      <c r="Q2445" s="247"/>
    </row>
    <row r="2446" spans="13:17">
      <c r="M2446" s="247"/>
      <c r="N2446" s="247"/>
      <c r="O2446" s="247"/>
      <c r="P2446" s="247"/>
      <c r="Q2446" s="247"/>
    </row>
    <row r="2447" spans="13:17">
      <c r="M2447" s="247"/>
      <c r="N2447" s="247"/>
      <c r="O2447" s="247"/>
      <c r="P2447" s="247"/>
      <c r="Q2447" s="247"/>
    </row>
    <row r="2448" spans="13:17">
      <c r="M2448" s="247"/>
      <c r="N2448" s="247"/>
      <c r="O2448" s="247"/>
      <c r="P2448" s="247"/>
      <c r="Q2448" s="247"/>
    </row>
    <row r="2449" spans="13:17">
      <c r="M2449" s="247"/>
      <c r="N2449" s="247"/>
      <c r="O2449" s="247"/>
      <c r="P2449" s="247"/>
      <c r="Q2449" s="247"/>
    </row>
    <row r="2450" spans="13:17">
      <c r="M2450" s="247"/>
      <c r="N2450" s="247"/>
      <c r="O2450" s="247"/>
      <c r="P2450" s="247"/>
      <c r="Q2450" s="247"/>
    </row>
    <row r="2451" spans="13:17">
      <c r="M2451" s="247"/>
      <c r="N2451" s="247"/>
      <c r="O2451" s="247"/>
      <c r="P2451" s="247"/>
      <c r="Q2451" s="247"/>
    </row>
    <row r="2452" spans="13:17">
      <c r="M2452" s="247"/>
      <c r="N2452" s="247"/>
      <c r="O2452" s="247"/>
      <c r="P2452" s="247"/>
      <c r="Q2452" s="247"/>
    </row>
    <row r="2453" spans="13:17">
      <c r="M2453" s="247"/>
      <c r="N2453" s="247"/>
      <c r="O2453" s="247"/>
      <c r="P2453" s="247"/>
      <c r="Q2453" s="247"/>
    </row>
    <row r="2454" spans="13:17">
      <c r="M2454" s="247"/>
      <c r="N2454" s="247"/>
      <c r="O2454" s="247"/>
      <c r="P2454" s="247"/>
      <c r="Q2454" s="247"/>
    </row>
    <row r="2455" spans="13:17">
      <c r="M2455" s="247"/>
      <c r="N2455" s="247"/>
      <c r="O2455" s="247"/>
      <c r="P2455" s="247"/>
      <c r="Q2455" s="247"/>
    </row>
    <row r="2456" spans="13:17">
      <c r="M2456" s="247"/>
      <c r="N2456" s="247"/>
      <c r="O2456" s="247"/>
      <c r="P2456" s="247"/>
      <c r="Q2456" s="247"/>
    </row>
    <row r="2457" spans="13:17">
      <c r="M2457" s="247"/>
      <c r="N2457" s="247"/>
      <c r="O2457" s="247"/>
      <c r="P2457" s="247"/>
      <c r="Q2457" s="247"/>
    </row>
    <row r="2458" spans="13:17">
      <c r="M2458" s="247"/>
      <c r="N2458" s="247"/>
      <c r="O2458" s="247"/>
      <c r="P2458" s="247"/>
      <c r="Q2458" s="247"/>
    </row>
    <row r="2459" spans="13:17">
      <c r="M2459" s="247"/>
      <c r="N2459" s="247"/>
      <c r="O2459" s="247"/>
      <c r="P2459" s="247"/>
      <c r="Q2459" s="247"/>
    </row>
    <row r="2460" spans="13:17">
      <c r="M2460" s="247"/>
      <c r="N2460" s="247"/>
      <c r="O2460" s="247"/>
      <c r="P2460" s="247"/>
      <c r="Q2460" s="247"/>
    </row>
    <row r="2461" spans="13:17">
      <c r="M2461" s="247"/>
      <c r="N2461" s="247"/>
      <c r="O2461" s="247"/>
      <c r="P2461" s="247"/>
      <c r="Q2461" s="247"/>
    </row>
    <row r="2462" spans="13:17">
      <c r="M2462" s="247"/>
      <c r="N2462" s="247"/>
      <c r="O2462" s="247"/>
      <c r="P2462" s="247"/>
      <c r="Q2462" s="247"/>
    </row>
    <row r="2463" spans="13:17">
      <c r="M2463" s="247"/>
      <c r="N2463" s="247"/>
      <c r="O2463" s="247"/>
      <c r="P2463" s="247"/>
      <c r="Q2463" s="247"/>
    </row>
    <row r="2464" spans="13:17">
      <c r="M2464" s="247"/>
      <c r="N2464" s="247"/>
      <c r="O2464" s="247"/>
      <c r="P2464" s="247"/>
      <c r="Q2464" s="247"/>
    </row>
    <row r="2465" spans="13:17">
      <c r="M2465" s="247"/>
      <c r="N2465" s="247"/>
      <c r="O2465" s="247"/>
      <c r="P2465" s="247"/>
      <c r="Q2465" s="247"/>
    </row>
    <row r="2466" spans="13:17">
      <c r="M2466" s="247"/>
      <c r="N2466" s="247"/>
      <c r="O2466" s="247"/>
      <c r="P2466" s="247"/>
      <c r="Q2466" s="247"/>
    </row>
    <row r="2467" spans="13:17">
      <c r="M2467" s="247"/>
      <c r="N2467" s="247"/>
      <c r="O2467" s="247"/>
      <c r="P2467" s="247"/>
      <c r="Q2467" s="247"/>
    </row>
    <row r="2468" spans="13:17">
      <c r="M2468" s="247"/>
      <c r="N2468" s="247"/>
      <c r="O2468" s="247"/>
      <c r="P2468" s="247"/>
      <c r="Q2468" s="247"/>
    </row>
    <row r="2469" spans="13:17">
      <c r="M2469" s="247"/>
      <c r="N2469" s="247"/>
      <c r="O2469" s="247"/>
      <c r="P2469" s="247"/>
      <c r="Q2469" s="247"/>
    </row>
    <row r="2470" spans="13:17">
      <c r="M2470" s="247"/>
      <c r="N2470" s="247"/>
      <c r="O2470" s="247"/>
      <c r="P2470" s="247"/>
      <c r="Q2470" s="247"/>
    </row>
    <row r="2471" spans="13:17">
      <c r="M2471" s="247"/>
      <c r="N2471" s="247"/>
      <c r="O2471" s="247"/>
      <c r="P2471" s="247"/>
      <c r="Q2471" s="247"/>
    </row>
    <row r="2472" spans="13:17">
      <c r="M2472" s="247"/>
      <c r="N2472" s="247"/>
      <c r="O2472" s="247"/>
      <c r="P2472" s="247"/>
      <c r="Q2472" s="247"/>
    </row>
    <row r="2473" spans="13:17">
      <c r="M2473" s="247"/>
      <c r="N2473" s="247"/>
      <c r="O2473" s="247"/>
      <c r="P2473" s="247"/>
      <c r="Q2473" s="247"/>
    </row>
    <row r="2474" spans="13:17">
      <c r="M2474" s="247"/>
      <c r="N2474" s="247"/>
      <c r="O2474" s="247"/>
      <c r="P2474" s="247"/>
      <c r="Q2474" s="247"/>
    </row>
    <row r="2475" spans="13:17">
      <c r="M2475" s="247"/>
      <c r="N2475" s="247"/>
      <c r="O2475" s="247"/>
      <c r="P2475" s="247"/>
      <c r="Q2475" s="247"/>
    </row>
    <row r="2476" spans="13:17">
      <c r="M2476" s="247"/>
      <c r="N2476" s="247"/>
      <c r="O2476" s="247"/>
      <c r="P2476" s="247"/>
      <c r="Q2476" s="247"/>
    </row>
    <row r="2477" spans="13:17">
      <c r="M2477" s="247"/>
      <c r="N2477" s="247"/>
      <c r="O2477" s="247"/>
      <c r="P2477" s="247"/>
      <c r="Q2477" s="247"/>
    </row>
    <row r="2478" spans="13:17">
      <c r="M2478" s="247"/>
      <c r="N2478" s="247"/>
      <c r="O2478" s="247"/>
      <c r="P2478" s="247"/>
      <c r="Q2478" s="247"/>
    </row>
    <row r="2479" spans="13:17">
      <c r="M2479" s="247"/>
      <c r="N2479" s="247"/>
      <c r="O2479" s="247"/>
      <c r="P2479" s="247"/>
      <c r="Q2479" s="247"/>
    </row>
    <row r="2480" spans="13:17">
      <c r="M2480" s="247"/>
      <c r="N2480" s="247"/>
      <c r="O2480" s="247"/>
      <c r="P2480" s="247"/>
      <c r="Q2480" s="247"/>
    </row>
    <row r="2481" spans="13:17">
      <c r="M2481" s="247"/>
      <c r="N2481" s="247"/>
      <c r="O2481" s="247"/>
      <c r="P2481" s="247"/>
      <c r="Q2481" s="247"/>
    </row>
    <row r="2482" spans="13:17">
      <c r="M2482" s="247"/>
      <c r="N2482" s="247"/>
      <c r="O2482" s="247"/>
      <c r="P2482" s="247"/>
      <c r="Q2482" s="247"/>
    </row>
    <row r="2483" spans="13:17">
      <c r="M2483" s="247"/>
      <c r="N2483" s="247"/>
      <c r="O2483" s="247"/>
      <c r="P2483" s="247"/>
      <c r="Q2483" s="247"/>
    </row>
    <row r="2484" spans="13:17">
      <c r="M2484" s="247"/>
      <c r="N2484" s="247"/>
      <c r="O2484" s="247"/>
      <c r="P2484" s="247"/>
      <c r="Q2484" s="247"/>
    </row>
    <row r="2485" spans="13:17">
      <c r="M2485" s="247"/>
      <c r="N2485" s="247"/>
      <c r="O2485" s="247"/>
      <c r="P2485" s="247"/>
      <c r="Q2485" s="247"/>
    </row>
    <row r="2486" spans="13:17">
      <c r="M2486" s="247"/>
      <c r="N2486" s="247"/>
      <c r="O2486" s="247"/>
      <c r="P2486" s="247"/>
      <c r="Q2486" s="247"/>
    </row>
    <row r="2487" spans="13:17">
      <c r="M2487" s="247"/>
      <c r="N2487" s="247"/>
      <c r="O2487" s="247"/>
      <c r="P2487" s="247"/>
      <c r="Q2487" s="247"/>
    </row>
    <row r="2488" spans="13:17">
      <c r="M2488" s="247"/>
      <c r="N2488" s="247"/>
      <c r="O2488" s="247"/>
      <c r="P2488" s="247"/>
      <c r="Q2488" s="247"/>
    </row>
    <row r="2489" spans="13:17">
      <c r="M2489" s="247"/>
      <c r="N2489" s="247"/>
      <c r="O2489" s="247"/>
      <c r="P2489" s="247"/>
      <c r="Q2489" s="247"/>
    </row>
    <row r="2490" spans="13:17">
      <c r="M2490" s="247"/>
      <c r="N2490" s="247"/>
      <c r="O2490" s="247"/>
      <c r="P2490" s="247"/>
      <c r="Q2490" s="247"/>
    </row>
    <row r="2491" spans="13:17">
      <c r="M2491" s="247"/>
      <c r="N2491" s="247"/>
      <c r="O2491" s="247"/>
      <c r="P2491" s="247"/>
      <c r="Q2491" s="247"/>
    </row>
    <row r="2492" spans="13:17">
      <c r="M2492" s="247"/>
      <c r="N2492" s="247"/>
      <c r="O2492" s="247"/>
      <c r="P2492" s="247"/>
      <c r="Q2492" s="247"/>
    </row>
    <row r="2493" spans="13:17">
      <c r="M2493" s="247"/>
      <c r="N2493" s="247"/>
      <c r="O2493" s="247"/>
      <c r="P2493" s="247"/>
      <c r="Q2493" s="247"/>
    </row>
    <row r="2494" spans="13:17">
      <c r="M2494" s="247"/>
      <c r="N2494" s="247"/>
      <c r="O2494" s="247"/>
      <c r="P2494" s="247"/>
      <c r="Q2494" s="247"/>
    </row>
    <row r="2495" spans="13:17">
      <c r="M2495" s="247"/>
      <c r="N2495" s="247"/>
      <c r="O2495" s="247"/>
      <c r="P2495" s="247"/>
      <c r="Q2495" s="247"/>
    </row>
    <row r="2496" spans="13:17">
      <c r="M2496" s="247"/>
      <c r="N2496" s="247"/>
      <c r="O2496" s="247"/>
      <c r="P2496" s="247"/>
      <c r="Q2496" s="247"/>
    </row>
    <row r="2497" spans="13:17">
      <c r="M2497" s="247"/>
      <c r="N2497" s="247"/>
      <c r="O2497" s="247"/>
      <c r="P2497" s="247"/>
      <c r="Q2497" s="247"/>
    </row>
    <row r="2498" spans="13:17">
      <c r="M2498" s="247"/>
      <c r="N2498" s="247"/>
      <c r="O2498" s="247"/>
      <c r="P2498" s="247"/>
      <c r="Q2498" s="247"/>
    </row>
    <row r="2499" spans="13:17">
      <c r="M2499" s="247"/>
      <c r="N2499" s="247"/>
      <c r="O2499" s="247"/>
      <c r="P2499" s="247"/>
      <c r="Q2499" s="247"/>
    </row>
    <row r="2500" spans="13:17">
      <c r="M2500" s="247"/>
      <c r="N2500" s="247"/>
      <c r="O2500" s="247"/>
      <c r="P2500" s="247"/>
      <c r="Q2500" s="247"/>
    </row>
    <row r="2501" spans="13:17">
      <c r="M2501" s="247"/>
      <c r="N2501" s="247"/>
      <c r="O2501" s="247"/>
      <c r="P2501" s="247"/>
      <c r="Q2501" s="247"/>
    </row>
    <row r="2502" spans="13:17">
      <c r="M2502" s="247"/>
      <c r="N2502" s="247"/>
      <c r="O2502" s="247"/>
      <c r="P2502" s="247"/>
      <c r="Q2502" s="247"/>
    </row>
    <row r="2503" spans="13:17">
      <c r="M2503" s="247"/>
      <c r="N2503" s="247"/>
      <c r="O2503" s="247"/>
      <c r="P2503" s="247"/>
      <c r="Q2503" s="247"/>
    </row>
    <row r="2504" spans="13:17">
      <c r="M2504" s="247"/>
      <c r="N2504" s="247"/>
      <c r="O2504" s="247"/>
      <c r="P2504" s="247"/>
      <c r="Q2504" s="247"/>
    </row>
    <row r="2505" spans="13:17">
      <c r="M2505" s="247"/>
      <c r="N2505" s="247"/>
      <c r="O2505" s="247"/>
      <c r="P2505" s="247"/>
      <c r="Q2505" s="247"/>
    </row>
    <row r="2506" spans="13:17">
      <c r="M2506" s="247"/>
      <c r="N2506" s="247"/>
      <c r="O2506" s="247"/>
      <c r="P2506" s="247"/>
      <c r="Q2506" s="247"/>
    </row>
    <row r="2507" spans="13:17">
      <c r="M2507" s="247"/>
      <c r="N2507" s="247"/>
      <c r="O2507" s="247"/>
      <c r="P2507" s="247"/>
      <c r="Q2507" s="247"/>
    </row>
    <row r="2508" spans="13:17">
      <c r="M2508" s="247"/>
      <c r="N2508" s="247"/>
      <c r="O2508" s="247"/>
      <c r="P2508" s="247"/>
      <c r="Q2508" s="247"/>
    </row>
    <row r="2509" spans="13:17">
      <c r="M2509" s="247"/>
      <c r="N2509" s="247"/>
      <c r="O2509" s="247"/>
      <c r="P2509" s="247"/>
      <c r="Q2509" s="247"/>
    </row>
    <row r="2510" spans="13:17">
      <c r="M2510" s="247"/>
      <c r="N2510" s="247"/>
      <c r="O2510" s="247"/>
      <c r="P2510" s="247"/>
      <c r="Q2510" s="247"/>
    </row>
    <row r="2511" spans="13:17">
      <c r="M2511" s="247"/>
      <c r="N2511" s="247"/>
      <c r="O2511" s="247"/>
      <c r="P2511" s="247"/>
      <c r="Q2511" s="247"/>
    </row>
    <row r="2512" spans="13:17">
      <c r="M2512" s="247"/>
      <c r="N2512" s="247"/>
      <c r="O2512" s="247"/>
      <c r="P2512" s="247"/>
      <c r="Q2512" s="247"/>
    </row>
    <row r="2513" spans="13:17">
      <c r="M2513" s="247"/>
      <c r="N2513" s="247"/>
      <c r="O2513" s="247"/>
      <c r="P2513" s="247"/>
      <c r="Q2513" s="247"/>
    </row>
    <row r="2514" spans="13:17">
      <c r="M2514" s="247"/>
      <c r="N2514" s="247"/>
      <c r="O2514" s="247"/>
      <c r="P2514" s="247"/>
      <c r="Q2514" s="247"/>
    </row>
    <row r="2515" spans="13:17">
      <c r="M2515" s="247"/>
      <c r="N2515" s="247"/>
      <c r="O2515" s="247"/>
      <c r="P2515" s="247"/>
      <c r="Q2515" s="247"/>
    </row>
    <row r="2516" spans="13:17">
      <c r="M2516" s="247"/>
      <c r="N2516" s="247"/>
      <c r="O2516" s="247"/>
      <c r="P2516" s="247"/>
      <c r="Q2516" s="247"/>
    </row>
    <row r="2517" spans="13:17">
      <c r="M2517" s="247"/>
      <c r="N2517" s="247"/>
      <c r="O2517" s="247"/>
      <c r="P2517" s="247"/>
      <c r="Q2517" s="247"/>
    </row>
    <row r="2518" spans="13:17">
      <c r="M2518" s="247"/>
      <c r="N2518" s="247"/>
      <c r="O2518" s="247"/>
      <c r="P2518" s="247"/>
      <c r="Q2518" s="247"/>
    </row>
    <row r="2519" spans="13:17">
      <c r="M2519" s="247"/>
      <c r="N2519" s="247"/>
      <c r="O2519" s="247"/>
      <c r="P2519" s="247"/>
      <c r="Q2519" s="247"/>
    </row>
    <row r="2520" spans="13:17">
      <c r="M2520" s="247"/>
      <c r="N2520" s="247"/>
      <c r="O2520" s="247"/>
      <c r="P2520" s="247"/>
      <c r="Q2520" s="247"/>
    </row>
    <row r="2521" spans="13:17">
      <c r="M2521" s="247"/>
      <c r="N2521" s="247"/>
      <c r="O2521" s="247"/>
      <c r="P2521" s="247"/>
      <c r="Q2521" s="247"/>
    </row>
    <row r="2522" spans="13:17">
      <c r="M2522" s="247"/>
      <c r="N2522" s="247"/>
      <c r="O2522" s="247"/>
      <c r="P2522" s="247"/>
      <c r="Q2522" s="247"/>
    </row>
    <row r="2523" spans="13:17">
      <c r="M2523" s="247"/>
      <c r="N2523" s="247"/>
      <c r="O2523" s="247"/>
      <c r="P2523" s="247"/>
      <c r="Q2523" s="247"/>
    </row>
    <row r="2524" spans="13:17">
      <c r="M2524" s="247"/>
      <c r="N2524" s="247"/>
      <c r="O2524" s="247"/>
      <c r="P2524" s="247"/>
      <c r="Q2524" s="247"/>
    </row>
    <row r="2525" spans="13:17">
      <c r="M2525" s="247"/>
      <c r="N2525" s="247"/>
      <c r="O2525" s="247"/>
      <c r="P2525" s="247"/>
      <c r="Q2525" s="247"/>
    </row>
    <row r="2526" spans="13:17">
      <c r="M2526" s="247"/>
      <c r="N2526" s="247"/>
      <c r="O2526" s="247"/>
      <c r="P2526" s="247"/>
      <c r="Q2526" s="247"/>
    </row>
    <row r="2527" spans="13:17">
      <c r="M2527" s="247"/>
      <c r="N2527" s="247"/>
      <c r="O2527" s="247"/>
      <c r="P2527" s="247"/>
      <c r="Q2527" s="247"/>
    </row>
    <row r="2528" spans="13:17">
      <c r="M2528" s="247"/>
      <c r="N2528" s="247"/>
      <c r="O2528" s="247"/>
      <c r="P2528" s="247"/>
      <c r="Q2528" s="247"/>
    </row>
    <row r="2529" spans="13:17">
      <c r="M2529" s="247"/>
      <c r="N2529" s="247"/>
      <c r="O2529" s="247"/>
      <c r="P2529" s="247"/>
      <c r="Q2529" s="247"/>
    </row>
    <row r="2530" spans="13:17">
      <c r="M2530" s="247"/>
      <c r="N2530" s="247"/>
      <c r="O2530" s="247"/>
      <c r="P2530" s="247"/>
      <c r="Q2530" s="247"/>
    </row>
    <row r="2531" spans="13:17">
      <c r="M2531" s="247"/>
      <c r="N2531" s="247"/>
      <c r="O2531" s="247"/>
      <c r="P2531" s="247"/>
      <c r="Q2531" s="247"/>
    </row>
    <row r="2532" spans="13:17">
      <c r="M2532" s="247"/>
      <c r="N2532" s="247"/>
      <c r="O2532" s="247"/>
      <c r="P2532" s="247"/>
      <c r="Q2532" s="247"/>
    </row>
    <row r="2533" spans="13:17">
      <c r="M2533" s="247"/>
      <c r="N2533" s="247"/>
      <c r="O2533" s="247"/>
      <c r="P2533" s="247"/>
      <c r="Q2533" s="247"/>
    </row>
    <row r="2534" spans="13:17">
      <c r="M2534" s="247"/>
      <c r="N2534" s="247"/>
      <c r="O2534" s="247"/>
      <c r="P2534" s="247"/>
      <c r="Q2534" s="247"/>
    </row>
    <row r="2535" spans="13:17">
      <c r="M2535" s="247"/>
      <c r="N2535" s="247"/>
      <c r="O2535" s="247"/>
      <c r="P2535" s="247"/>
      <c r="Q2535" s="247"/>
    </row>
    <row r="2536" spans="13:17">
      <c r="M2536" s="247"/>
      <c r="N2536" s="247"/>
      <c r="O2536" s="247"/>
      <c r="P2536" s="247"/>
      <c r="Q2536" s="247"/>
    </row>
    <row r="2537" spans="13:17">
      <c r="M2537" s="247"/>
      <c r="N2537" s="247"/>
      <c r="O2537" s="247"/>
      <c r="P2537" s="247"/>
      <c r="Q2537" s="247"/>
    </row>
    <row r="2538" spans="13:17">
      <c r="M2538" s="247"/>
      <c r="N2538" s="247"/>
      <c r="O2538" s="247"/>
      <c r="P2538" s="247"/>
      <c r="Q2538" s="247"/>
    </row>
    <row r="2539" spans="13:17">
      <c r="M2539" s="247"/>
      <c r="N2539" s="247"/>
      <c r="O2539" s="247"/>
      <c r="P2539" s="247"/>
      <c r="Q2539" s="247"/>
    </row>
    <row r="2540" spans="13:17">
      <c r="M2540" s="247"/>
      <c r="N2540" s="247"/>
      <c r="O2540" s="247"/>
      <c r="P2540" s="247"/>
      <c r="Q2540" s="247"/>
    </row>
    <row r="2541" spans="13:17">
      <c r="M2541" s="247"/>
      <c r="N2541" s="247"/>
      <c r="O2541" s="247"/>
      <c r="P2541" s="247"/>
      <c r="Q2541" s="247"/>
    </row>
    <row r="2542" spans="13:17">
      <c r="M2542" s="247"/>
      <c r="N2542" s="247"/>
      <c r="O2542" s="247"/>
      <c r="P2542" s="247"/>
      <c r="Q2542" s="247"/>
    </row>
    <row r="2543" spans="13:17">
      <c r="M2543" s="247"/>
      <c r="N2543" s="247"/>
      <c r="O2543" s="247"/>
      <c r="P2543" s="247"/>
      <c r="Q2543" s="247"/>
    </row>
    <row r="2544" spans="13:17">
      <c r="M2544" s="247"/>
      <c r="N2544" s="247"/>
      <c r="O2544" s="247"/>
      <c r="P2544" s="247"/>
      <c r="Q2544" s="247"/>
    </row>
    <row r="2545" spans="13:17">
      <c r="M2545" s="247"/>
      <c r="N2545" s="247"/>
      <c r="O2545" s="247"/>
      <c r="P2545" s="247"/>
      <c r="Q2545" s="247"/>
    </row>
    <row r="2546" spans="13:17">
      <c r="M2546" s="247"/>
      <c r="N2546" s="247"/>
      <c r="O2546" s="247"/>
      <c r="P2546" s="247"/>
      <c r="Q2546" s="247"/>
    </row>
    <row r="2547" spans="13:17">
      <c r="M2547" s="247"/>
      <c r="N2547" s="247"/>
      <c r="O2547" s="247"/>
      <c r="P2547" s="247"/>
      <c r="Q2547" s="247"/>
    </row>
    <row r="2548" spans="13:17">
      <c r="M2548" s="247"/>
      <c r="N2548" s="247"/>
      <c r="O2548" s="247"/>
      <c r="P2548" s="247"/>
      <c r="Q2548" s="247"/>
    </row>
    <row r="2549" spans="13:17">
      <c r="M2549" s="247"/>
      <c r="N2549" s="247"/>
      <c r="O2549" s="247"/>
      <c r="P2549" s="247"/>
      <c r="Q2549" s="247"/>
    </row>
    <row r="2550" spans="13:17">
      <c r="M2550" s="247"/>
      <c r="N2550" s="247"/>
      <c r="O2550" s="247"/>
      <c r="P2550" s="247"/>
      <c r="Q2550" s="247"/>
    </row>
    <row r="2551" spans="13:17">
      <c r="M2551" s="247"/>
      <c r="N2551" s="247"/>
      <c r="O2551" s="247"/>
      <c r="P2551" s="247"/>
      <c r="Q2551" s="247"/>
    </row>
    <row r="2552" spans="13:17">
      <c r="M2552" s="247"/>
      <c r="N2552" s="247"/>
      <c r="O2552" s="247"/>
      <c r="P2552" s="247"/>
      <c r="Q2552" s="247"/>
    </row>
    <row r="2553" spans="13:17">
      <c r="M2553" s="247"/>
      <c r="N2553" s="247"/>
      <c r="O2553" s="247"/>
      <c r="P2553" s="247"/>
      <c r="Q2553" s="247"/>
    </row>
    <row r="2554" spans="13:17">
      <c r="M2554" s="247"/>
      <c r="N2554" s="247"/>
      <c r="O2554" s="247"/>
      <c r="P2554" s="247"/>
      <c r="Q2554" s="247"/>
    </row>
    <row r="2555" spans="13:17">
      <c r="M2555" s="247"/>
      <c r="N2555" s="247"/>
      <c r="O2555" s="247"/>
      <c r="P2555" s="247"/>
      <c r="Q2555" s="247"/>
    </row>
    <row r="2556" spans="13:17">
      <c r="M2556" s="247"/>
      <c r="N2556" s="247"/>
      <c r="O2556" s="247"/>
      <c r="P2556" s="247"/>
      <c r="Q2556" s="247"/>
    </row>
    <row r="2557" spans="13:17">
      <c r="M2557" s="247"/>
      <c r="N2557" s="247"/>
      <c r="O2557" s="247"/>
      <c r="P2557" s="247"/>
      <c r="Q2557" s="247"/>
    </row>
    <row r="2558" spans="13:17">
      <c r="M2558" s="247"/>
      <c r="N2558" s="247"/>
      <c r="O2558" s="247"/>
      <c r="P2558" s="247"/>
      <c r="Q2558" s="247"/>
    </row>
    <row r="2559" spans="13:17">
      <c r="M2559" s="247"/>
      <c r="N2559" s="247"/>
      <c r="O2559" s="247"/>
      <c r="P2559" s="247"/>
      <c r="Q2559" s="247"/>
    </row>
    <row r="2560" spans="13:17">
      <c r="M2560" s="247"/>
      <c r="N2560" s="247"/>
      <c r="O2560" s="247"/>
      <c r="P2560" s="247"/>
      <c r="Q2560" s="247"/>
    </row>
    <row r="2561" spans="13:17">
      <c r="M2561" s="247"/>
      <c r="N2561" s="247"/>
      <c r="O2561" s="247"/>
      <c r="P2561" s="247"/>
      <c r="Q2561" s="247"/>
    </row>
    <row r="2562" spans="13:17">
      <c r="M2562" s="247"/>
      <c r="N2562" s="247"/>
      <c r="O2562" s="247"/>
      <c r="P2562" s="247"/>
      <c r="Q2562" s="247"/>
    </row>
    <row r="2563" spans="13:17">
      <c r="M2563" s="247"/>
      <c r="N2563" s="247"/>
      <c r="O2563" s="247"/>
      <c r="P2563" s="247"/>
      <c r="Q2563" s="247"/>
    </row>
    <row r="2564" spans="13:17">
      <c r="M2564" s="247"/>
      <c r="N2564" s="247"/>
      <c r="O2564" s="247"/>
      <c r="P2564" s="247"/>
      <c r="Q2564" s="247"/>
    </row>
    <row r="2565" spans="13:17">
      <c r="M2565" s="247"/>
      <c r="N2565" s="247"/>
      <c r="O2565" s="247"/>
      <c r="P2565" s="247"/>
      <c r="Q2565" s="247"/>
    </row>
    <row r="2566" spans="13:17">
      <c r="M2566" s="247"/>
      <c r="N2566" s="247"/>
      <c r="O2566" s="247"/>
      <c r="P2566" s="247"/>
      <c r="Q2566" s="247"/>
    </row>
    <row r="2567" spans="13:17">
      <c r="M2567" s="247"/>
      <c r="N2567" s="247"/>
      <c r="O2567" s="247"/>
      <c r="P2567" s="247"/>
      <c r="Q2567" s="247"/>
    </row>
    <row r="2568" spans="13:17">
      <c r="M2568" s="247"/>
      <c r="N2568" s="247"/>
      <c r="O2568" s="247"/>
      <c r="P2568" s="247"/>
      <c r="Q2568" s="247"/>
    </row>
    <row r="2569" spans="13:17">
      <c r="M2569" s="247"/>
      <c r="N2569" s="247"/>
      <c r="O2569" s="247"/>
      <c r="P2569" s="247"/>
      <c r="Q2569" s="247"/>
    </row>
    <row r="2570" spans="13:17">
      <c r="M2570" s="247"/>
      <c r="N2570" s="247"/>
      <c r="O2570" s="247"/>
      <c r="P2570" s="247"/>
      <c r="Q2570" s="247"/>
    </row>
    <row r="2571" spans="13:17">
      <c r="M2571" s="247"/>
      <c r="N2571" s="247"/>
      <c r="O2571" s="247"/>
      <c r="P2571" s="247"/>
      <c r="Q2571" s="247"/>
    </row>
    <row r="2572" spans="13:17">
      <c r="M2572" s="247"/>
      <c r="N2572" s="247"/>
      <c r="O2572" s="247"/>
      <c r="P2572" s="247"/>
      <c r="Q2572" s="247"/>
    </row>
    <row r="2573" spans="13:17">
      <c r="M2573" s="247"/>
      <c r="N2573" s="247"/>
      <c r="O2573" s="247"/>
      <c r="P2573" s="247"/>
      <c r="Q2573" s="247"/>
    </row>
    <row r="2574" spans="13:17">
      <c r="M2574" s="247"/>
      <c r="N2574" s="247"/>
      <c r="O2574" s="247"/>
      <c r="P2574" s="247"/>
      <c r="Q2574" s="247"/>
    </row>
    <row r="2575" spans="13:17">
      <c r="M2575" s="247"/>
      <c r="N2575" s="247"/>
      <c r="O2575" s="247"/>
      <c r="P2575" s="247"/>
      <c r="Q2575" s="247"/>
    </row>
    <row r="2576" spans="13:17">
      <c r="M2576" s="247"/>
      <c r="N2576" s="247"/>
      <c r="O2576" s="247"/>
      <c r="P2576" s="247"/>
      <c r="Q2576" s="247"/>
    </row>
    <row r="2577" spans="13:17">
      <c r="M2577" s="247"/>
      <c r="N2577" s="247"/>
      <c r="O2577" s="247"/>
      <c r="P2577" s="247"/>
      <c r="Q2577" s="247"/>
    </row>
    <row r="2578" spans="13:17">
      <c r="M2578" s="247"/>
      <c r="N2578" s="247"/>
      <c r="O2578" s="247"/>
      <c r="P2578" s="247"/>
      <c r="Q2578" s="247"/>
    </row>
    <row r="2579" spans="13:17">
      <c r="M2579" s="247"/>
      <c r="N2579" s="247"/>
      <c r="O2579" s="247"/>
      <c r="P2579" s="247"/>
      <c r="Q2579" s="247"/>
    </row>
    <row r="2580" spans="13:17">
      <c r="M2580" s="247"/>
      <c r="N2580" s="247"/>
      <c r="O2580" s="247"/>
      <c r="P2580" s="247"/>
      <c r="Q2580" s="247"/>
    </row>
    <row r="2581" spans="13:17">
      <c r="M2581" s="247"/>
      <c r="N2581" s="247"/>
      <c r="O2581" s="247"/>
      <c r="P2581" s="247"/>
      <c r="Q2581" s="247"/>
    </row>
    <row r="2582" spans="13:17">
      <c r="M2582" s="247"/>
      <c r="N2582" s="247"/>
      <c r="O2582" s="247"/>
      <c r="P2582" s="247"/>
      <c r="Q2582" s="247"/>
    </row>
    <row r="2583" spans="13:17">
      <c r="M2583" s="247"/>
      <c r="N2583" s="247"/>
      <c r="O2583" s="247"/>
      <c r="P2583" s="247"/>
      <c r="Q2583" s="247"/>
    </row>
    <row r="2584" spans="13:17">
      <c r="M2584" s="247"/>
      <c r="N2584" s="247"/>
      <c r="O2584" s="247"/>
      <c r="P2584" s="247"/>
      <c r="Q2584" s="247"/>
    </row>
    <row r="2585" spans="13:17">
      <c r="M2585" s="247"/>
      <c r="N2585" s="247"/>
      <c r="O2585" s="247"/>
      <c r="P2585" s="247"/>
      <c r="Q2585" s="247"/>
    </row>
    <row r="2586" spans="13:17">
      <c r="M2586" s="247"/>
      <c r="N2586" s="247"/>
      <c r="O2586" s="247"/>
      <c r="P2586" s="247"/>
      <c r="Q2586" s="247"/>
    </row>
    <row r="2587" spans="13:17">
      <c r="M2587" s="247"/>
      <c r="N2587" s="247"/>
      <c r="O2587" s="247"/>
      <c r="P2587" s="247"/>
      <c r="Q2587" s="247"/>
    </row>
    <row r="2588" spans="13:17">
      <c r="M2588" s="247"/>
      <c r="N2588" s="247"/>
      <c r="O2588" s="247"/>
      <c r="P2588" s="247"/>
      <c r="Q2588" s="247"/>
    </row>
    <row r="2589" spans="13:17">
      <c r="M2589" s="247"/>
      <c r="N2589" s="247"/>
      <c r="O2589" s="247"/>
      <c r="P2589" s="247"/>
      <c r="Q2589" s="247"/>
    </row>
    <row r="2590" spans="13:17">
      <c r="M2590" s="247"/>
      <c r="N2590" s="247"/>
      <c r="O2590" s="247"/>
      <c r="P2590" s="247"/>
      <c r="Q2590" s="247"/>
    </row>
    <row r="2591" spans="13:17">
      <c r="M2591" s="247"/>
      <c r="N2591" s="247"/>
      <c r="O2591" s="247"/>
      <c r="P2591" s="247"/>
      <c r="Q2591" s="247"/>
    </row>
    <row r="2592" spans="13:17">
      <c r="M2592" s="247"/>
      <c r="N2592" s="247"/>
      <c r="O2592" s="247"/>
      <c r="P2592" s="247"/>
      <c r="Q2592" s="247"/>
    </row>
    <row r="2593" spans="13:17">
      <c r="M2593" s="247"/>
      <c r="N2593" s="247"/>
      <c r="O2593" s="247"/>
      <c r="P2593" s="247"/>
      <c r="Q2593" s="247"/>
    </row>
    <row r="2594" spans="13:17">
      <c r="M2594" s="247"/>
      <c r="N2594" s="247"/>
      <c r="O2594" s="247"/>
      <c r="P2594" s="247"/>
      <c r="Q2594" s="247"/>
    </row>
    <row r="2595" spans="13:17">
      <c r="M2595" s="247"/>
      <c r="N2595" s="247"/>
      <c r="O2595" s="247"/>
      <c r="P2595" s="247"/>
      <c r="Q2595" s="247"/>
    </row>
    <row r="2596" spans="13:17">
      <c r="M2596" s="247"/>
      <c r="N2596" s="247"/>
      <c r="O2596" s="247"/>
      <c r="P2596" s="247"/>
      <c r="Q2596" s="247"/>
    </row>
    <row r="2597" spans="13:17">
      <c r="M2597" s="247"/>
      <c r="N2597" s="247"/>
      <c r="O2597" s="247"/>
      <c r="P2597" s="247"/>
      <c r="Q2597" s="247"/>
    </row>
    <row r="2598" spans="13:17">
      <c r="M2598" s="247"/>
      <c r="N2598" s="247"/>
      <c r="O2598" s="247"/>
      <c r="P2598" s="247"/>
      <c r="Q2598" s="247"/>
    </row>
    <row r="2599" spans="13:17">
      <c r="M2599" s="247"/>
      <c r="N2599" s="247"/>
      <c r="O2599" s="247"/>
      <c r="P2599" s="247"/>
      <c r="Q2599" s="247"/>
    </row>
    <row r="2600" spans="13:17">
      <c r="M2600" s="247"/>
      <c r="N2600" s="247"/>
      <c r="O2600" s="247"/>
      <c r="P2600" s="247"/>
      <c r="Q2600" s="247"/>
    </row>
    <row r="2601" spans="13:17">
      <c r="M2601" s="247"/>
      <c r="N2601" s="247"/>
      <c r="O2601" s="247"/>
      <c r="P2601" s="247"/>
      <c r="Q2601" s="247"/>
    </row>
    <row r="2602" spans="13:17">
      <c r="M2602" s="247"/>
      <c r="N2602" s="247"/>
      <c r="O2602" s="247"/>
      <c r="P2602" s="247"/>
      <c r="Q2602" s="247"/>
    </row>
    <row r="2603" spans="13:17">
      <c r="M2603" s="247"/>
      <c r="N2603" s="247"/>
      <c r="O2603" s="247"/>
      <c r="P2603" s="247"/>
      <c r="Q2603" s="247"/>
    </row>
    <row r="2604" spans="13:17">
      <c r="M2604" s="247"/>
      <c r="N2604" s="247"/>
      <c r="O2604" s="247"/>
      <c r="P2604" s="247"/>
      <c r="Q2604" s="247"/>
    </row>
    <row r="2605" spans="13:17">
      <c r="M2605" s="247"/>
      <c r="N2605" s="247"/>
      <c r="O2605" s="247"/>
      <c r="P2605" s="247"/>
      <c r="Q2605" s="247"/>
    </row>
    <row r="2606" spans="13:17">
      <c r="M2606" s="247"/>
      <c r="N2606" s="247"/>
      <c r="O2606" s="247"/>
      <c r="P2606" s="247"/>
      <c r="Q2606" s="247"/>
    </row>
    <row r="2607" spans="13:17">
      <c r="M2607" s="247"/>
      <c r="N2607" s="247"/>
      <c r="O2607" s="247"/>
      <c r="P2607" s="247"/>
      <c r="Q2607" s="247"/>
    </row>
    <row r="2608" spans="13:17">
      <c r="M2608" s="247"/>
      <c r="N2608" s="247"/>
      <c r="O2608" s="247"/>
      <c r="P2608" s="247"/>
      <c r="Q2608" s="247"/>
    </row>
    <row r="2609" spans="13:17">
      <c r="M2609" s="247"/>
      <c r="N2609" s="247"/>
      <c r="O2609" s="247"/>
      <c r="P2609" s="247"/>
      <c r="Q2609" s="247"/>
    </row>
    <row r="2610" spans="13:17">
      <c r="M2610" s="247"/>
      <c r="N2610" s="247"/>
      <c r="O2610" s="247"/>
      <c r="P2610" s="247"/>
      <c r="Q2610" s="247"/>
    </row>
    <row r="2611" spans="13:17">
      <c r="M2611" s="247"/>
      <c r="N2611" s="247"/>
      <c r="O2611" s="247"/>
      <c r="P2611" s="247"/>
      <c r="Q2611" s="247"/>
    </row>
    <row r="2612" spans="13:17">
      <c r="M2612" s="247"/>
      <c r="N2612" s="247"/>
      <c r="O2612" s="247"/>
      <c r="P2612" s="247"/>
      <c r="Q2612" s="247"/>
    </row>
    <row r="2613" spans="13:17">
      <c r="M2613" s="247"/>
      <c r="N2613" s="247"/>
      <c r="O2613" s="247"/>
      <c r="P2613" s="247"/>
      <c r="Q2613" s="247"/>
    </row>
    <row r="2614" spans="13:17">
      <c r="M2614" s="247"/>
      <c r="N2614" s="247"/>
      <c r="O2614" s="247"/>
      <c r="P2614" s="247"/>
      <c r="Q2614" s="247"/>
    </row>
    <row r="2615" spans="13:17">
      <c r="M2615" s="247"/>
      <c r="N2615" s="247"/>
      <c r="O2615" s="247"/>
      <c r="P2615" s="247"/>
      <c r="Q2615" s="247"/>
    </row>
    <row r="2616" spans="13:17">
      <c r="M2616" s="247"/>
      <c r="N2616" s="247"/>
      <c r="O2616" s="247"/>
      <c r="P2616" s="247"/>
      <c r="Q2616" s="247"/>
    </row>
    <row r="2617" spans="13:17">
      <c r="M2617" s="247"/>
      <c r="N2617" s="247"/>
      <c r="O2617" s="247"/>
      <c r="P2617" s="247"/>
      <c r="Q2617" s="247"/>
    </row>
    <row r="2618" spans="13:17">
      <c r="M2618" s="247"/>
      <c r="N2618" s="247"/>
      <c r="O2618" s="247"/>
      <c r="P2618" s="247"/>
      <c r="Q2618" s="247"/>
    </row>
    <row r="2619" spans="13:17">
      <c r="M2619" s="247"/>
      <c r="N2619" s="247"/>
      <c r="O2619" s="247"/>
      <c r="P2619" s="247"/>
      <c r="Q2619" s="247"/>
    </row>
    <row r="2620" spans="13:17">
      <c r="M2620" s="247"/>
      <c r="N2620" s="247"/>
      <c r="O2620" s="247"/>
      <c r="P2620" s="247"/>
      <c r="Q2620" s="247"/>
    </row>
    <row r="2621" spans="13:17">
      <c r="M2621" s="247"/>
      <c r="N2621" s="247"/>
      <c r="O2621" s="247"/>
      <c r="P2621" s="247"/>
      <c r="Q2621" s="247"/>
    </row>
    <row r="2622" spans="13:17">
      <c r="M2622" s="247"/>
      <c r="N2622" s="247"/>
      <c r="O2622" s="247"/>
      <c r="P2622" s="247"/>
      <c r="Q2622" s="247"/>
    </row>
    <row r="2623" spans="13:17">
      <c r="M2623" s="247"/>
      <c r="N2623" s="247"/>
      <c r="O2623" s="247"/>
      <c r="P2623" s="247"/>
      <c r="Q2623" s="247"/>
    </row>
    <row r="2624" spans="13:17">
      <c r="M2624" s="247"/>
      <c r="N2624" s="247"/>
      <c r="O2624" s="247"/>
      <c r="P2624" s="247"/>
      <c r="Q2624" s="247"/>
    </row>
    <row r="2625" spans="13:17">
      <c r="M2625" s="247"/>
      <c r="N2625" s="247"/>
      <c r="O2625" s="247"/>
      <c r="P2625" s="247"/>
      <c r="Q2625" s="247"/>
    </row>
    <row r="2626" spans="13:17">
      <c r="M2626" s="247"/>
      <c r="N2626" s="247"/>
      <c r="O2626" s="247"/>
      <c r="P2626" s="247"/>
      <c r="Q2626" s="247"/>
    </row>
    <row r="2627" spans="13:17">
      <c r="M2627" s="247"/>
      <c r="N2627" s="247"/>
      <c r="O2627" s="247"/>
      <c r="P2627" s="247"/>
      <c r="Q2627" s="247"/>
    </row>
    <row r="2628" spans="13:17">
      <c r="M2628" s="247"/>
      <c r="N2628" s="247"/>
      <c r="O2628" s="247"/>
      <c r="P2628" s="247"/>
      <c r="Q2628" s="247"/>
    </row>
    <row r="2629" spans="13:17">
      <c r="M2629" s="247"/>
      <c r="N2629" s="247"/>
      <c r="O2629" s="247"/>
      <c r="P2629" s="247"/>
      <c r="Q2629" s="247"/>
    </row>
    <row r="2630" spans="13:17">
      <c r="M2630" s="247"/>
      <c r="N2630" s="247"/>
      <c r="O2630" s="247"/>
      <c r="P2630" s="247"/>
      <c r="Q2630" s="247"/>
    </row>
    <row r="2631" spans="13:17">
      <c r="M2631" s="247"/>
      <c r="N2631" s="247"/>
      <c r="O2631" s="247"/>
      <c r="P2631" s="247"/>
      <c r="Q2631" s="247"/>
    </row>
    <row r="2632" spans="13:17">
      <c r="M2632" s="247"/>
      <c r="N2632" s="247"/>
      <c r="O2632" s="247"/>
      <c r="P2632" s="247"/>
      <c r="Q2632" s="247"/>
    </row>
    <row r="2633" spans="13:17">
      <c r="M2633" s="247"/>
      <c r="N2633" s="247"/>
      <c r="O2633" s="247"/>
      <c r="P2633" s="247"/>
      <c r="Q2633" s="247"/>
    </row>
    <row r="2634" spans="13:17">
      <c r="M2634" s="247"/>
      <c r="N2634" s="247"/>
      <c r="O2634" s="247"/>
      <c r="P2634" s="247"/>
      <c r="Q2634" s="247"/>
    </row>
    <row r="2635" spans="13:17">
      <c r="M2635" s="247"/>
      <c r="N2635" s="247"/>
      <c r="O2635" s="247"/>
      <c r="P2635" s="247"/>
      <c r="Q2635" s="247"/>
    </row>
    <row r="2636" spans="13:17">
      <c r="M2636" s="247"/>
      <c r="N2636" s="247"/>
      <c r="O2636" s="247"/>
      <c r="P2636" s="247"/>
      <c r="Q2636" s="247"/>
    </row>
    <row r="2637" spans="13:17">
      <c r="M2637" s="247"/>
      <c r="N2637" s="247"/>
      <c r="O2637" s="247"/>
      <c r="P2637" s="247"/>
      <c r="Q2637" s="247"/>
    </row>
    <row r="2638" spans="13:17">
      <c r="M2638" s="247"/>
      <c r="N2638" s="247"/>
      <c r="O2638" s="247"/>
      <c r="P2638" s="247"/>
      <c r="Q2638" s="247"/>
    </row>
    <row r="2639" spans="13:17">
      <c r="M2639" s="247"/>
      <c r="N2639" s="247"/>
      <c r="O2639" s="247"/>
      <c r="P2639" s="247"/>
      <c r="Q2639" s="247"/>
    </row>
    <row r="2640" spans="13:17">
      <c r="M2640" s="247"/>
      <c r="N2640" s="247"/>
      <c r="O2640" s="247"/>
      <c r="P2640" s="247"/>
      <c r="Q2640" s="247"/>
    </row>
    <row r="2641" spans="13:17">
      <c r="M2641" s="247"/>
      <c r="N2641" s="247"/>
      <c r="O2641" s="247"/>
      <c r="P2641" s="247"/>
      <c r="Q2641" s="247"/>
    </row>
    <row r="2642" spans="13:17">
      <c r="M2642" s="247"/>
      <c r="N2642" s="247"/>
      <c r="O2642" s="247"/>
      <c r="P2642" s="247"/>
      <c r="Q2642" s="247"/>
    </row>
    <row r="2643" spans="13:17">
      <c r="M2643" s="247"/>
      <c r="N2643" s="247"/>
      <c r="O2643" s="247"/>
      <c r="P2643" s="247"/>
      <c r="Q2643" s="247"/>
    </row>
    <row r="2644" spans="13:17">
      <c r="M2644" s="247"/>
      <c r="N2644" s="247"/>
      <c r="O2644" s="247"/>
      <c r="P2644" s="247"/>
      <c r="Q2644" s="247"/>
    </row>
    <row r="2645" spans="13:17">
      <c r="M2645" s="247"/>
      <c r="N2645" s="247"/>
      <c r="O2645" s="247"/>
      <c r="P2645" s="247"/>
      <c r="Q2645" s="247"/>
    </row>
    <row r="2646" spans="13:17">
      <c r="M2646" s="247"/>
      <c r="N2646" s="247"/>
      <c r="O2646" s="247"/>
      <c r="P2646" s="247"/>
      <c r="Q2646" s="247"/>
    </row>
    <row r="2647" spans="13:17">
      <c r="M2647" s="247"/>
      <c r="N2647" s="247"/>
      <c r="O2647" s="247"/>
      <c r="P2647" s="247"/>
      <c r="Q2647" s="247"/>
    </row>
    <row r="2648" spans="13:17">
      <c r="M2648" s="247"/>
      <c r="N2648" s="247"/>
      <c r="O2648" s="247"/>
      <c r="P2648" s="247"/>
      <c r="Q2648" s="247"/>
    </row>
    <row r="2649" spans="13:17">
      <c r="M2649" s="247"/>
      <c r="N2649" s="247"/>
      <c r="O2649" s="247"/>
      <c r="P2649" s="247"/>
      <c r="Q2649" s="247"/>
    </row>
    <row r="2650" spans="13:17">
      <c r="M2650" s="247"/>
      <c r="N2650" s="247"/>
      <c r="O2650" s="247"/>
      <c r="P2650" s="247"/>
      <c r="Q2650" s="247"/>
    </row>
    <row r="2651" spans="13:17">
      <c r="M2651" s="247"/>
      <c r="N2651" s="247"/>
      <c r="O2651" s="247"/>
      <c r="P2651" s="247"/>
      <c r="Q2651" s="247"/>
    </row>
    <row r="2652" spans="13:17">
      <c r="M2652" s="247"/>
      <c r="N2652" s="247"/>
      <c r="O2652" s="247"/>
      <c r="P2652" s="247"/>
      <c r="Q2652" s="247"/>
    </row>
    <row r="2653" spans="13:17">
      <c r="M2653" s="247"/>
      <c r="N2653" s="247"/>
      <c r="O2653" s="247"/>
      <c r="P2653" s="247"/>
      <c r="Q2653" s="247"/>
    </row>
    <row r="2654" spans="13:17">
      <c r="M2654" s="247"/>
      <c r="N2654" s="247"/>
      <c r="O2654" s="247"/>
      <c r="P2654" s="247"/>
      <c r="Q2654" s="247"/>
    </row>
    <row r="2655" spans="13:17">
      <c r="M2655" s="247"/>
      <c r="N2655" s="247"/>
      <c r="O2655" s="247"/>
      <c r="P2655" s="247"/>
      <c r="Q2655" s="247"/>
    </row>
    <row r="2656" spans="13:17">
      <c r="M2656" s="247"/>
      <c r="N2656" s="247"/>
      <c r="O2656" s="247"/>
      <c r="P2656" s="247"/>
      <c r="Q2656" s="247"/>
    </row>
    <row r="2657" spans="13:17">
      <c r="M2657" s="247"/>
      <c r="N2657" s="247"/>
      <c r="O2657" s="247"/>
      <c r="P2657" s="247"/>
      <c r="Q2657" s="247"/>
    </row>
    <row r="2658" spans="13:17">
      <c r="M2658" s="247"/>
      <c r="N2658" s="247"/>
      <c r="O2658" s="247"/>
      <c r="P2658" s="247"/>
      <c r="Q2658" s="247"/>
    </row>
    <row r="2659" spans="13:17">
      <c r="M2659" s="247"/>
      <c r="N2659" s="247"/>
      <c r="O2659" s="247"/>
      <c r="P2659" s="247"/>
      <c r="Q2659" s="247"/>
    </row>
    <row r="2660" spans="13:17">
      <c r="M2660" s="247"/>
      <c r="N2660" s="247"/>
      <c r="O2660" s="247"/>
      <c r="P2660" s="247"/>
      <c r="Q2660" s="247"/>
    </row>
    <row r="2661" spans="13:17">
      <c r="M2661" s="247"/>
      <c r="N2661" s="247"/>
      <c r="O2661" s="247"/>
      <c r="P2661" s="247"/>
      <c r="Q2661" s="247"/>
    </row>
    <row r="2662" spans="13:17">
      <c r="M2662" s="247"/>
      <c r="N2662" s="247"/>
      <c r="O2662" s="247"/>
      <c r="P2662" s="247"/>
      <c r="Q2662" s="247"/>
    </row>
    <row r="2663" spans="13:17">
      <c r="M2663" s="247"/>
      <c r="N2663" s="247"/>
      <c r="O2663" s="247"/>
      <c r="P2663" s="247"/>
      <c r="Q2663" s="247"/>
    </row>
    <row r="2664" spans="13:17">
      <c r="M2664" s="247"/>
      <c r="N2664" s="247"/>
      <c r="O2664" s="247"/>
      <c r="P2664" s="247"/>
      <c r="Q2664" s="247"/>
    </row>
    <row r="2665" spans="13:17">
      <c r="M2665" s="247"/>
      <c r="N2665" s="247"/>
      <c r="O2665" s="247"/>
      <c r="P2665" s="247"/>
      <c r="Q2665" s="247"/>
    </row>
    <row r="2666" spans="13:17">
      <c r="M2666" s="247"/>
      <c r="N2666" s="247"/>
      <c r="O2666" s="247"/>
      <c r="P2666" s="247"/>
      <c r="Q2666" s="247"/>
    </row>
    <row r="2667" spans="13:17">
      <c r="M2667" s="247"/>
      <c r="N2667" s="247"/>
      <c r="O2667" s="247"/>
      <c r="P2667" s="247"/>
      <c r="Q2667" s="247"/>
    </row>
    <row r="2668" spans="13:17">
      <c r="M2668" s="247"/>
      <c r="N2668" s="247"/>
      <c r="O2668" s="247"/>
      <c r="P2668" s="247"/>
      <c r="Q2668" s="247"/>
    </row>
    <row r="2669" spans="13:17">
      <c r="M2669" s="247"/>
      <c r="N2669" s="247"/>
      <c r="O2669" s="247"/>
      <c r="P2669" s="247"/>
      <c r="Q2669" s="247"/>
    </row>
    <row r="2670" spans="13:17">
      <c r="M2670" s="247"/>
      <c r="N2670" s="247"/>
      <c r="O2670" s="247"/>
      <c r="P2670" s="247"/>
      <c r="Q2670" s="247"/>
    </row>
    <row r="2671" spans="13:17">
      <c r="M2671" s="247"/>
      <c r="N2671" s="247"/>
      <c r="O2671" s="247"/>
      <c r="P2671" s="247"/>
      <c r="Q2671" s="247"/>
    </row>
    <row r="2672" spans="13:17">
      <c r="M2672" s="247"/>
      <c r="N2672" s="247"/>
      <c r="O2672" s="247"/>
      <c r="P2672" s="247"/>
      <c r="Q2672" s="247"/>
    </row>
    <row r="2673" spans="13:17">
      <c r="M2673" s="247"/>
      <c r="N2673" s="247"/>
      <c r="O2673" s="247"/>
      <c r="P2673" s="247"/>
      <c r="Q2673" s="247"/>
    </row>
    <row r="2674" spans="13:17">
      <c r="M2674" s="247"/>
      <c r="N2674" s="247"/>
      <c r="O2674" s="247"/>
      <c r="P2674" s="247"/>
      <c r="Q2674" s="247"/>
    </row>
    <row r="2675" spans="13:17">
      <c r="M2675" s="247"/>
      <c r="N2675" s="247"/>
      <c r="O2675" s="247"/>
      <c r="P2675" s="247"/>
      <c r="Q2675" s="247"/>
    </row>
    <row r="2676" spans="13:17">
      <c r="M2676" s="247"/>
      <c r="N2676" s="247"/>
      <c r="O2676" s="247"/>
      <c r="P2676" s="247"/>
      <c r="Q2676" s="247"/>
    </row>
    <row r="2677" spans="13:17">
      <c r="M2677" s="247"/>
      <c r="N2677" s="247"/>
      <c r="O2677" s="247"/>
      <c r="P2677" s="247"/>
      <c r="Q2677" s="247"/>
    </row>
    <row r="2678" spans="13:17">
      <c r="M2678" s="247"/>
      <c r="N2678" s="247"/>
      <c r="O2678" s="247"/>
      <c r="P2678" s="247"/>
      <c r="Q2678" s="247"/>
    </row>
    <row r="2679" spans="13:17">
      <c r="M2679" s="247"/>
      <c r="N2679" s="247"/>
      <c r="O2679" s="247"/>
      <c r="P2679" s="247"/>
      <c r="Q2679" s="247"/>
    </row>
    <row r="2680" spans="13:17">
      <c r="M2680" s="247"/>
      <c r="N2680" s="247"/>
      <c r="O2680" s="247"/>
      <c r="P2680" s="247"/>
      <c r="Q2680" s="247"/>
    </row>
    <row r="2681" spans="13:17">
      <c r="M2681" s="247"/>
      <c r="N2681" s="247"/>
      <c r="O2681" s="247"/>
      <c r="P2681" s="247"/>
      <c r="Q2681" s="247"/>
    </row>
    <row r="2682" spans="13:17">
      <c r="M2682" s="247"/>
      <c r="N2682" s="247"/>
      <c r="O2682" s="247"/>
      <c r="P2682" s="247"/>
      <c r="Q2682" s="247"/>
    </row>
    <row r="2683" spans="13:17">
      <c r="M2683" s="247"/>
      <c r="N2683" s="247"/>
      <c r="O2683" s="247"/>
      <c r="P2683" s="247"/>
      <c r="Q2683" s="247"/>
    </row>
    <row r="2684" spans="13:17">
      <c r="M2684" s="247"/>
      <c r="N2684" s="247"/>
      <c r="O2684" s="247"/>
      <c r="P2684" s="247"/>
      <c r="Q2684" s="247"/>
    </row>
    <row r="2685" spans="13:17">
      <c r="M2685" s="247"/>
      <c r="N2685" s="247"/>
      <c r="O2685" s="247"/>
      <c r="P2685" s="247"/>
      <c r="Q2685" s="247"/>
    </row>
    <row r="2686" spans="13:17">
      <c r="M2686" s="247"/>
      <c r="N2686" s="247"/>
      <c r="O2686" s="247"/>
      <c r="P2686" s="247"/>
      <c r="Q2686" s="247"/>
    </row>
    <row r="2687" spans="13:17">
      <c r="M2687" s="247"/>
      <c r="N2687" s="247"/>
      <c r="O2687" s="247"/>
      <c r="P2687" s="247"/>
      <c r="Q2687" s="247"/>
    </row>
    <row r="2688" spans="13:17">
      <c r="M2688" s="247"/>
      <c r="N2688" s="247"/>
      <c r="O2688" s="247"/>
      <c r="P2688" s="247"/>
      <c r="Q2688" s="247"/>
    </row>
    <row r="2689" spans="13:17">
      <c r="M2689" s="247"/>
      <c r="N2689" s="247"/>
      <c r="O2689" s="247"/>
      <c r="P2689" s="247"/>
      <c r="Q2689" s="247"/>
    </row>
    <row r="2690" spans="13:17">
      <c r="M2690" s="247"/>
      <c r="N2690" s="247"/>
      <c r="O2690" s="247"/>
      <c r="P2690" s="247"/>
      <c r="Q2690" s="247"/>
    </row>
    <row r="2691" spans="13:17">
      <c r="M2691" s="247"/>
      <c r="N2691" s="247"/>
      <c r="O2691" s="247"/>
      <c r="P2691" s="247"/>
      <c r="Q2691" s="247"/>
    </row>
    <row r="2692" spans="13:17">
      <c r="M2692" s="247"/>
      <c r="N2692" s="247"/>
      <c r="O2692" s="247"/>
      <c r="P2692" s="247"/>
      <c r="Q2692" s="247"/>
    </row>
    <row r="2693" spans="13:17">
      <c r="M2693" s="247"/>
      <c r="N2693" s="247"/>
      <c r="O2693" s="247"/>
      <c r="P2693" s="247"/>
      <c r="Q2693" s="247"/>
    </row>
    <row r="2694" spans="13:17">
      <c r="M2694" s="247"/>
      <c r="N2694" s="247"/>
      <c r="O2694" s="247"/>
      <c r="P2694" s="247"/>
      <c r="Q2694" s="247"/>
    </row>
    <row r="2695" spans="13:17">
      <c r="M2695" s="247"/>
      <c r="N2695" s="247"/>
      <c r="O2695" s="247"/>
      <c r="P2695" s="247"/>
      <c r="Q2695" s="247"/>
    </row>
    <row r="2696" spans="13:17">
      <c r="M2696" s="247"/>
      <c r="N2696" s="247"/>
      <c r="O2696" s="247"/>
      <c r="P2696" s="247"/>
      <c r="Q2696" s="247"/>
    </row>
    <row r="2697" spans="13:17">
      <c r="M2697" s="247"/>
      <c r="N2697" s="247"/>
      <c r="O2697" s="247"/>
      <c r="P2697" s="247"/>
      <c r="Q2697" s="247"/>
    </row>
    <row r="2698" spans="13:17">
      <c r="M2698" s="247"/>
      <c r="N2698" s="247"/>
      <c r="O2698" s="247"/>
      <c r="P2698" s="247"/>
      <c r="Q2698" s="247"/>
    </row>
    <row r="2699" spans="13:17">
      <c r="M2699" s="247"/>
      <c r="N2699" s="247"/>
      <c r="O2699" s="247"/>
      <c r="P2699" s="247"/>
      <c r="Q2699" s="247"/>
    </row>
    <row r="2700" spans="13:17">
      <c r="M2700" s="247"/>
      <c r="N2700" s="247"/>
      <c r="O2700" s="247"/>
      <c r="P2700" s="247"/>
      <c r="Q2700" s="247"/>
    </row>
    <row r="2701" spans="13:17">
      <c r="M2701" s="247"/>
      <c r="N2701" s="247"/>
      <c r="O2701" s="247"/>
      <c r="P2701" s="247"/>
      <c r="Q2701" s="247"/>
    </row>
    <row r="2702" spans="13:17">
      <c r="M2702" s="247"/>
      <c r="N2702" s="247"/>
      <c r="O2702" s="247"/>
      <c r="P2702" s="247"/>
      <c r="Q2702" s="247"/>
    </row>
    <row r="2703" spans="13:17">
      <c r="M2703" s="247"/>
      <c r="N2703" s="247"/>
      <c r="O2703" s="247"/>
      <c r="P2703" s="247"/>
      <c r="Q2703" s="247"/>
    </row>
    <row r="2704" spans="13:17">
      <c r="M2704" s="247"/>
      <c r="N2704" s="247"/>
      <c r="O2704" s="247"/>
      <c r="P2704" s="247"/>
      <c r="Q2704" s="247"/>
    </row>
    <row r="2705" spans="13:17">
      <c r="M2705" s="247"/>
      <c r="N2705" s="247"/>
      <c r="O2705" s="247"/>
      <c r="P2705" s="247"/>
      <c r="Q2705" s="247"/>
    </row>
    <row r="2706" spans="13:17">
      <c r="M2706" s="247"/>
      <c r="N2706" s="247"/>
      <c r="O2706" s="247"/>
      <c r="P2706" s="247"/>
      <c r="Q2706" s="247"/>
    </row>
    <row r="2707" spans="13:17">
      <c r="M2707" s="247"/>
      <c r="N2707" s="247"/>
      <c r="O2707" s="247"/>
      <c r="P2707" s="247"/>
      <c r="Q2707" s="247"/>
    </row>
    <row r="2708" spans="13:17">
      <c r="M2708" s="247"/>
      <c r="N2708" s="247"/>
      <c r="O2708" s="247"/>
      <c r="P2708" s="247"/>
      <c r="Q2708" s="247"/>
    </row>
    <row r="2709" spans="13:17">
      <c r="M2709" s="247"/>
      <c r="N2709" s="247"/>
      <c r="O2709" s="247"/>
      <c r="P2709" s="247"/>
      <c r="Q2709" s="247"/>
    </row>
    <row r="2710" spans="13:17">
      <c r="M2710" s="247"/>
      <c r="N2710" s="247"/>
      <c r="O2710" s="247"/>
      <c r="P2710" s="247"/>
      <c r="Q2710" s="247"/>
    </row>
    <row r="2711" spans="13:17">
      <c r="M2711" s="247"/>
      <c r="N2711" s="247"/>
      <c r="O2711" s="247"/>
      <c r="P2711" s="247"/>
      <c r="Q2711" s="247"/>
    </row>
    <row r="2712" spans="13:17">
      <c r="M2712" s="247"/>
      <c r="N2712" s="247"/>
      <c r="O2712" s="247"/>
      <c r="P2712" s="247"/>
      <c r="Q2712" s="247"/>
    </row>
    <row r="2713" spans="13:17">
      <c r="M2713" s="247"/>
      <c r="N2713" s="247"/>
      <c r="O2713" s="247"/>
      <c r="P2713" s="247"/>
      <c r="Q2713" s="247"/>
    </row>
    <row r="2714" spans="13:17">
      <c r="M2714" s="247"/>
      <c r="N2714" s="247"/>
      <c r="O2714" s="247"/>
      <c r="P2714" s="247"/>
      <c r="Q2714" s="247"/>
    </row>
    <row r="2715" spans="13:17">
      <c r="M2715" s="247"/>
      <c r="N2715" s="247"/>
      <c r="O2715" s="247"/>
      <c r="P2715" s="247"/>
      <c r="Q2715" s="247"/>
    </row>
    <row r="2716" spans="13:17">
      <c r="M2716" s="247"/>
      <c r="N2716" s="247"/>
      <c r="O2716" s="247"/>
      <c r="P2716" s="247"/>
      <c r="Q2716" s="247"/>
    </row>
    <row r="2717" spans="13:17">
      <c r="M2717" s="247"/>
      <c r="N2717" s="247"/>
      <c r="O2717" s="247"/>
      <c r="P2717" s="247"/>
      <c r="Q2717" s="247"/>
    </row>
    <row r="2718" spans="13:17">
      <c r="M2718" s="247"/>
      <c r="N2718" s="247"/>
      <c r="O2718" s="247"/>
      <c r="P2718" s="247"/>
      <c r="Q2718" s="247"/>
    </row>
    <row r="2719" spans="13:17">
      <c r="M2719" s="247"/>
      <c r="N2719" s="247"/>
      <c r="O2719" s="247"/>
      <c r="P2719" s="247"/>
      <c r="Q2719" s="247"/>
    </row>
    <row r="2720" spans="13:17">
      <c r="M2720" s="247"/>
      <c r="N2720" s="247"/>
      <c r="O2720" s="247"/>
      <c r="P2720" s="247"/>
      <c r="Q2720" s="247"/>
    </row>
    <row r="2721" spans="13:17">
      <c r="M2721" s="247"/>
      <c r="N2721" s="247"/>
      <c r="O2721" s="247"/>
      <c r="P2721" s="247"/>
      <c r="Q2721" s="247"/>
    </row>
    <row r="2722" spans="13:17">
      <c r="M2722" s="247"/>
      <c r="N2722" s="247"/>
      <c r="O2722" s="247"/>
      <c r="P2722" s="247"/>
      <c r="Q2722" s="247"/>
    </row>
    <row r="2723" spans="13:17">
      <c r="M2723" s="247"/>
      <c r="N2723" s="247"/>
      <c r="O2723" s="247"/>
      <c r="P2723" s="247"/>
      <c r="Q2723" s="247"/>
    </row>
    <row r="2724" spans="13:17">
      <c r="M2724" s="247"/>
      <c r="N2724" s="247"/>
      <c r="O2724" s="247"/>
      <c r="P2724" s="247"/>
      <c r="Q2724" s="247"/>
    </row>
    <row r="2725" spans="13:17">
      <c r="M2725" s="247"/>
      <c r="N2725" s="247"/>
      <c r="O2725" s="247"/>
      <c r="P2725" s="247"/>
      <c r="Q2725" s="247"/>
    </row>
    <row r="2726" spans="13:17">
      <c r="M2726" s="247"/>
      <c r="N2726" s="247"/>
      <c r="O2726" s="247"/>
      <c r="P2726" s="247"/>
      <c r="Q2726" s="247"/>
    </row>
    <row r="2727" spans="13:17">
      <c r="M2727" s="247"/>
      <c r="N2727" s="247"/>
      <c r="O2727" s="247"/>
      <c r="P2727" s="247"/>
      <c r="Q2727" s="247"/>
    </row>
    <row r="2728" spans="13:17">
      <c r="M2728" s="247"/>
      <c r="N2728" s="247"/>
      <c r="O2728" s="247"/>
      <c r="P2728" s="247"/>
      <c r="Q2728" s="247"/>
    </row>
    <row r="2729" spans="13:17">
      <c r="M2729" s="247"/>
      <c r="N2729" s="247"/>
      <c r="O2729" s="247"/>
      <c r="P2729" s="247"/>
      <c r="Q2729" s="247"/>
    </row>
    <row r="2730" spans="13:17">
      <c r="M2730" s="247"/>
      <c r="N2730" s="247"/>
      <c r="O2730" s="247"/>
      <c r="P2730" s="247"/>
      <c r="Q2730" s="247"/>
    </row>
    <row r="2731" spans="13:17">
      <c r="M2731" s="247"/>
      <c r="N2731" s="247"/>
      <c r="O2731" s="247"/>
      <c r="P2731" s="247"/>
      <c r="Q2731" s="247"/>
    </row>
    <row r="2732" spans="13:17">
      <c r="M2732" s="247"/>
      <c r="N2732" s="247"/>
      <c r="O2732" s="247"/>
      <c r="P2732" s="247"/>
      <c r="Q2732" s="247"/>
    </row>
    <row r="2733" spans="13:17">
      <c r="M2733" s="247"/>
      <c r="N2733" s="247"/>
      <c r="O2733" s="247"/>
      <c r="P2733" s="247"/>
      <c r="Q2733" s="247"/>
    </row>
    <row r="2734" spans="13:17">
      <c r="M2734" s="247"/>
      <c r="N2734" s="247"/>
      <c r="O2734" s="247"/>
      <c r="P2734" s="247"/>
      <c r="Q2734" s="247"/>
    </row>
    <row r="2735" spans="13:17">
      <c r="M2735" s="247"/>
      <c r="N2735" s="247"/>
      <c r="O2735" s="247"/>
      <c r="P2735" s="247"/>
      <c r="Q2735" s="247"/>
    </row>
    <row r="2736" spans="13:17">
      <c r="M2736" s="247"/>
      <c r="N2736" s="247"/>
      <c r="O2736" s="247"/>
      <c r="P2736" s="247"/>
      <c r="Q2736" s="247"/>
    </row>
    <row r="2737" spans="13:17">
      <c r="M2737" s="247"/>
      <c r="N2737" s="247"/>
      <c r="O2737" s="247"/>
      <c r="P2737" s="247"/>
      <c r="Q2737" s="247"/>
    </row>
    <row r="2738" spans="13:17">
      <c r="M2738" s="247"/>
      <c r="N2738" s="247"/>
      <c r="O2738" s="247"/>
      <c r="P2738" s="247"/>
      <c r="Q2738" s="247"/>
    </row>
    <row r="2739" spans="13:17">
      <c r="M2739" s="247"/>
      <c r="N2739" s="247"/>
      <c r="O2739" s="247"/>
      <c r="P2739" s="247"/>
      <c r="Q2739" s="247"/>
    </row>
    <row r="2740" spans="13:17">
      <c r="M2740" s="247"/>
      <c r="N2740" s="247"/>
      <c r="O2740" s="247"/>
      <c r="P2740" s="247"/>
      <c r="Q2740" s="247"/>
    </row>
    <row r="2741" spans="13:17">
      <c r="M2741" s="247"/>
      <c r="N2741" s="247"/>
      <c r="O2741" s="247"/>
      <c r="P2741" s="247"/>
      <c r="Q2741" s="247"/>
    </row>
    <row r="2742" spans="13:17">
      <c r="M2742" s="247"/>
      <c r="N2742" s="247"/>
      <c r="O2742" s="247"/>
      <c r="P2742" s="247"/>
      <c r="Q2742" s="247"/>
    </row>
    <row r="2743" spans="13:17">
      <c r="M2743" s="247"/>
      <c r="N2743" s="247"/>
      <c r="O2743" s="247"/>
      <c r="P2743" s="247"/>
      <c r="Q2743" s="247"/>
    </row>
    <row r="2744" spans="13:17">
      <c r="M2744" s="247"/>
      <c r="N2744" s="247"/>
      <c r="O2744" s="247"/>
      <c r="P2744" s="247"/>
      <c r="Q2744" s="247"/>
    </row>
    <row r="2745" spans="13:17">
      <c r="M2745" s="247"/>
      <c r="N2745" s="247"/>
      <c r="O2745" s="247"/>
      <c r="P2745" s="247"/>
      <c r="Q2745" s="247"/>
    </row>
    <row r="2746" spans="13:17">
      <c r="M2746" s="247"/>
      <c r="N2746" s="247"/>
      <c r="O2746" s="247"/>
      <c r="P2746" s="247"/>
      <c r="Q2746" s="247"/>
    </row>
    <row r="2747" spans="13:17">
      <c r="M2747" s="247"/>
      <c r="N2747" s="247"/>
      <c r="O2747" s="247"/>
      <c r="P2747" s="247"/>
      <c r="Q2747" s="247"/>
    </row>
    <row r="2748" spans="13:17">
      <c r="M2748" s="247"/>
      <c r="N2748" s="247"/>
      <c r="O2748" s="247"/>
      <c r="P2748" s="247"/>
      <c r="Q2748" s="247"/>
    </row>
    <row r="2749" spans="13:17">
      <c r="M2749" s="247"/>
      <c r="N2749" s="247"/>
      <c r="O2749" s="247"/>
      <c r="P2749" s="247"/>
      <c r="Q2749" s="247"/>
    </row>
    <row r="2750" spans="13:17">
      <c r="M2750" s="247"/>
      <c r="N2750" s="247"/>
      <c r="O2750" s="247"/>
      <c r="P2750" s="247"/>
      <c r="Q2750" s="247"/>
    </row>
    <row r="2751" spans="13:17">
      <c r="M2751" s="247"/>
      <c r="N2751" s="247"/>
      <c r="O2751" s="247"/>
      <c r="P2751" s="247"/>
      <c r="Q2751" s="247"/>
    </row>
    <row r="2752" spans="13:17">
      <c r="M2752" s="247"/>
      <c r="N2752" s="247"/>
      <c r="O2752" s="247"/>
      <c r="P2752" s="247"/>
      <c r="Q2752" s="247"/>
    </row>
    <row r="2753" spans="13:17">
      <c r="M2753" s="247"/>
      <c r="N2753" s="247"/>
      <c r="O2753" s="247"/>
      <c r="P2753" s="247"/>
      <c r="Q2753" s="247"/>
    </row>
    <row r="2754" spans="13:17">
      <c r="M2754" s="247"/>
      <c r="N2754" s="247"/>
      <c r="O2754" s="247"/>
      <c r="P2754" s="247"/>
      <c r="Q2754" s="247"/>
    </row>
    <row r="2755" spans="13:17">
      <c r="M2755" s="247"/>
      <c r="N2755" s="247"/>
      <c r="O2755" s="247"/>
      <c r="P2755" s="247"/>
      <c r="Q2755" s="247"/>
    </row>
    <row r="2756" spans="13:17">
      <c r="M2756" s="247"/>
      <c r="N2756" s="247"/>
      <c r="O2756" s="247"/>
      <c r="P2756" s="247"/>
      <c r="Q2756" s="247"/>
    </row>
    <row r="2757" spans="13:17">
      <c r="M2757" s="247"/>
      <c r="N2757" s="247"/>
      <c r="O2757" s="247"/>
      <c r="P2757" s="247"/>
      <c r="Q2757" s="247"/>
    </row>
    <row r="2758" spans="13:17">
      <c r="M2758" s="247"/>
      <c r="N2758" s="247"/>
      <c r="O2758" s="247"/>
      <c r="P2758" s="247"/>
      <c r="Q2758" s="247"/>
    </row>
    <row r="2759" spans="13:17">
      <c r="M2759" s="247"/>
      <c r="N2759" s="247"/>
      <c r="O2759" s="247"/>
      <c r="P2759" s="247"/>
      <c r="Q2759" s="247"/>
    </row>
    <row r="2760" spans="13:17">
      <c r="M2760" s="247"/>
      <c r="N2760" s="247"/>
      <c r="O2760" s="247"/>
      <c r="P2760" s="247"/>
      <c r="Q2760" s="247"/>
    </row>
    <row r="2761" spans="13:17">
      <c r="M2761" s="247"/>
      <c r="N2761" s="247"/>
      <c r="O2761" s="247"/>
      <c r="P2761" s="247"/>
      <c r="Q2761" s="247"/>
    </row>
    <row r="2762" spans="13:17">
      <c r="M2762" s="247"/>
      <c r="N2762" s="247"/>
      <c r="O2762" s="247"/>
      <c r="P2762" s="247"/>
      <c r="Q2762" s="247"/>
    </row>
    <row r="2763" spans="13:17">
      <c r="M2763" s="247"/>
      <c r="N2763" s="247"/>
      <c r="O2763" s="247"/>
      <c r="P2763" s="247"/>
      <c r="Q2763" s="247"/>
    </row>
    <row r="2764" spans="13:17">
      <c r="M2764" s="247"/>
      <c r="N2764" s="247"/>
      <c r="O2764" s="247"/>
      <c r="P2764" s="247"/>
      <c r="Q2764" s="247"/>
    </row>
    <row r="2765" spans="13:17">
      <c r="M2765" s="247"/>
      <c r="N2765" s="247"/>
      <c r="O2765" s="247"/>
      <c r="P2765" s="247"/>
      <c r="Q2765" s="247"/>
    </row>
    <row r="2766" spans="13:17">
      <c r="M2766" s="247"/>
      <c r="N2766" s="247"/>
      <c r="O2766" s="247"/>
      <c r="P2766" s="247"/>
      <c r="Q2766" s="247"/>
    </row>
    <row r="2767" spans="13:17">
      <c r="M2767" s="247"/>
      <c r="N2767" s="247"/>
      <c r="O2767" s="247"/>
      <c r="P2767" s="247"/>
      <c r="Q2767" s="247"/>
    </row>
    <row r="2768" spans="13:17">
      <c r="M2768" s="247"/>
      <c r="N2768" s="247"/>
      <c r="O2768" s="247"/>
      <c r="P2768" s="247"/>
      <c r="Q2768" s="247"/>
    </row>
    <row r="2769" spans="13:17">
      <c r="M2769" s="247"/>
      <c r="N2769" s="247"/>
      <c r="O2769" s="247"/>
      <c r="P2769" s="247"/>
      <c r="Q2769" s="247"/>
    </row>
    <row r="2770" spans="13:17">
      <c r="M2770" s="247"/>
      <c r="N2770" s="247"/>
      <c r="O2770" s="247"/>
      <c r="P2770" s="247"/>
      <c r="Q2770" s="247"/>
    </row>
    <row r="2771" spans="13:17">
      <c r="M2771" s="247"/>
      <c r="N2771" s="247"/>
      <c r="O2771" s="247"/>
      <c r="P2771" s="247"/>
      <c r="Q2771" s="247"/>
    </row>
    <row r="2772" spans="13:17">
      <c r="M2772" s="247"/>
      <c r="N2772" s="247"/>
      <c r="O2772" s="247"/>
      <c r="P2772" s="247"/>
      <c r="Q2772" s="247"/>
    </row>
    <row r="2773" spans="13:17">
      <c r="M2773" s="247"/>
      <c r="N2773" s="247"/>
      <c r="O2773" s="247"/>
      <c r="P2773" s="247"/>
      <c r="Q2773" s="247"/>
    </row>
    <row r="2774" spans="13:17">
      <c r="M2774" s="247"/>
      <c r="N2774" s="247"/>
      <c r="O2774" s="247"/>
      <c r="P2774" s="247"/>
      <c r="Q2774" s="247"/>
    </row>
    <row r="2775" spans="13:17">
      <c r="M2775" s="247"/>
      <c r="N2775" s="247"/>
      <c r="O2775" s="247"/>
      <c r="P2775" s="247"/>
      <c r="Q2775" s="247"/>
    </row>
    <row r="2776" spans="13:17">
      <c r="M2776" s="247"/>
      <c r="N2776" s="247"/>
      <c r="O2776" s="247"/>
      <c r="P2776" s="247"/>
      <c r="Q2776" s="247"/>
    </row>
    <row r="2777" spans="13:17">
      <c r="M2777" s="247"/>
      <c r="N2777" s="247"/>
      <c r="O2777" s="247"/>
      <c r="P2777" s="247"/>
      <c r="Q2777" s="247"/>
    </row>
    <row r="2778" spans="13:17">
      <c r="M2778" s="247"/>
      <c r="N2778" s="247"/>
      <c r="O2778" s="247"/>
      <c r="P2778" s="247"/>
      <c r="Q2778" s="247"/>
    </row>
    <row r="2779" spans="13:17">
      <c r="M2779" s="247"/>
      <c r="N2779" s="247"/>
      <c r="O2779" s="247"/>
      <c r="P2779" s="247"/>
      <c r="Q2779" s="247"/>
    </row>
    <row r="2780" spans="13:17">
      <c r="M2780" s="247"/>
      <c r="N2780" s="247"/>
      <c r="O2780" s="247"/>
      <c r="P2780" s="247"/>
      <c r="Q2780" s="247"/>
    </row>
    <row r="2781" spans="13:17">
      <c r="M2781" s="247"/>
      <c r="N2781" s="247"/>
      <c r="O2781" s="247"/>
      <c r="P2781" s="247"/>
      <c r="Q2781" s="247"/>
    </row>
    <row r="2782" spans="13:17">
      <c r="M2782" s="247"/>
      <c r="N2782" s="247"/>
      <c r="O2782" s="247"/>
      <c r="P2782" s="247"/>
      <c r="Q2782" s="247"/>
    </row>
    <row r="2783" spans="13:17">
      <c r="M2783" s="247"/>
      <c r="N2783" s="247"/>
      <c r="O2783" s="247"/>
      <c r="P2783" s="247"/>
      <c r="Q2783" s="247"/>
    </row>
    <row r="2784" spans="13:17">
      <c r="M2784" s="247"/>
      <c r="N2784" s="247"/>
      <c r="O2784" s="247"/>
      <c r="P2784" s="247"/>
      <c r="Q2784" s="247"/>
    </row>
    <row r="2785" spans="13:17">
      <c r="M2785" s="247"/>
      <c r="N2785" s="247"/>
      <c r="O2785" s="247"/>
      <c r="P2785" s="247"/>
      <c r="Q2785" s="247"/>
    </row>
    <row r="2786" spans="13:17">
      <c r="M2786" s="247"/>
      <c r="N2786" s="247"/>
      <c r="O2786" s="247"/>
      <c r="P2786" s="247"/>
      <c r="Q2786" s="247"/>
    </row>
    <row r="2787" spans="13:17">
      <c r="M2787" s="247"/>
      <c r="N2787" s="247"/>
      <c r="O2787" s="247"/>
      <c r="P2787" s="247"/>
      <c r="Q2787" s="247"/>
    </row>
    <row r="2788" spans="13:17">
      <c r="M2788" s="247"/>
      <c r="N2788" s="247"/>
      <c r="O2788" s="247"/>
      <c r="P2788" s="247"/>
      <c r="Q2788" s="247"/>
    </row>
    <row r="2789" spans="13:17">
      <c r="M2789" s="247"/>
      <c r="N2789" s="247"/>
      <c r="O2789" s="247"/>
      <c r="P2789" s="247"/>
      <c r="Q2789" s="247"/>
    </row>
    <row r="2790" spans="13:17">
      <c r="M2790" s="247"/>
      <c r="N2790" s="247"/>
      <c r="O2790" s="247"/>
      <c r="P2790" s="247"/>
      <c r="Q2790" s="247"/>
    </row>
    <row r="2791" spans="13:17">
      <c r="M2791" s="247"/>
      <c r="N2791" s="247"/>
      <c r="O2791" s="247"/>
      <c r="P2791" s="247"/>
      <c r="Q2791" s="247"/>
    </row>
    <row r="2792" spans="13:17">
      <c r="M2792" s="247"/>
      <c r="N2792" s="247"/>
      <c r="O2792" s="247"/>
      <c r="P2792" s="247"/>
      <c r="Q2792" s="247"/>
    </row>
    <row r="2793" spans="13:17">
      <c r="M2793" s="247"/>
      <c r="N2793" s="247"/>
      <c r="O2793" s="247"/>
      <c r="P2793" s="247"/>
      <c r="Q2793" s="247"/>
    </row>
    <row r="2794" spans="13:17">
      <c r="M2794" s="247"/>
      <c r="N2794" s="247"/>
      <c r="O2794" s="247"/>
      <c r="P2794" s="247"/>
      <c r="Q2794" s="247"/>
    </row>
    <row r="2795" spans="13:17">
      <c r="M2795" s="247"/>
      <c r="N2795" s="247"/>
      <c r="O2795" s="247"/>
      <c r="P2795" s="247"/>
      <c r="Q2795" s="247"/>
    </row>
    <row r="2796" spans="13:17">
      <c r="M2796" s="247"/>
      <c r="N2796" s="247"/>
      <c r="O2796" s="247"/>
      <c r="P2796" s="247"/>
      <c r="Q2796" s="247"/>
    </row>
    <row r="2797" spans="13:17">
      <c r="M2797" s="247"/>
      <c r="N2797" s="247"/>
      <c r="O2797" s="247"/>
      <c r="P2797" s="247"/>
      <c r="Q2797" s="247"/>
    </row>
    <row r="2798" spans="13:17">
      <c r="M2798" s="247"/>
      <c r="N2798" s="247"/>
      <c r="O2798" s="247"/>
      <c r="P2798" s="247"/>
      <c r="Q2798" s="247"/>
    </row>
    <row r="2799" spans="13:17">
      <c r="M2799" s="247"/>
      <c r="N2799" s="247"/>
      <c r="O2799" s="247"/>
      <c r="P2799" s="247"/>
      <c r="Q2799" s="247"/>
    </row>
    <row r="2800" spans="13:17">
      <c r="M2800" s="247"/>
      <c r="N2800" s="247"/>
      <c r="O2800" s="247"/>
      <c r="P2800" s="247"/>
      <c r="Q2800" s="247"/>
    </row>
    <row r="2801" spans="13:17">
      <c r="M2801" s="247"/>
      <c r="N2801" s="247"/>
      <c r="O2801" s="247"/>
      <c r="P2801" s="247"/>
      <c r="Q2801" s="247"/>
    </row>
    <row r="2802" spans="13:17">
      <c r="M2802" s="247"/>
      <c r="N2802" s="247"/>
      <c r="O2802" s="247"/>
      <c r="P2802" s="247"/>
      <c r="Q2802" s="247"/>
    </row>
    <row r="2803" spans="13:17">
      <c r="M2803" s="247"/>
      <c r="N2803" s="247"/>
      <c r="O2803" s="247"/>
      <c r="P2803" s="247"/>
      <c r="Q2803" s="247"/>
    </row>
    <row r="2804" spans="13:17">
      <c r="M2804" s="247"/>
      <c r="N2804" s="247"/>
      <c r="O2804" s="247"/>
      <c r="P2804" s="247"/>
      <c r="Q2804" s="247"/>
    </row>
    <row r="2805" spans="13:17">
      <c r="M2805" s="247"/>
      <c r="N2805" s="247"/>
      <c r="O2805" s="247"/>
      <c r="P2805" s="247"/>
      <c r="Q2805" s="247"/>
    </row>
    <row r="2806" spans="13:17">
      <c r="M2806" s="247"/>
      <c r="N2806" s="247"/>
      <c r="O2806" s="247"/>
      <c r="P2806" s="247"/>
      <c r="Q2806" s="247"/>
    </row>
    <row r="2807" spans="13:17">
      <c r="M2807" s="247"/>
      <c r="N2807" s="247"/>
      <c r="O2807" s="247"/>
      <c r="P2807" s="247"/>
      <c r="Q2807" s="247"/>
    </row>
    <row r="2808" spans="13:17">
      <c r="M2808" s="247"/>
      <c r="N2808" s="247"/>
      <c r="O2808" s="247"/>
      <c r="P2808" s="247"/>
      <c r="Q2808" s="247"/>
    </row>
    <row r="2809" spans="13:17">
      <c r="M2809" s="247"/>
      <c r="N2809" s="247"/>
      <c r="O2809" s="247"/>
      <c r="P2809" s="247"/>
      <c r="Q2809" s="247"/>
    </row>
    <row r="2810" spans="13:17">
      <c r="M2810" s="247"/>
      <c r="N2810" s="247"/>
      <c r="O2810" s="247"/>
      <c r="P2810" s="247"/>
      <c r="Q2810" s="247"/>
    </row>
    <row r="2811" spans="13:17">
      <c r="M2811" s="247"/>
      <c r="N2811" s="247"/>
      <c r="O2811" s="247"/>
      <c r="P2811" s="247"/>
      <c r="Q2811" s="247"/>
    </row>
    <row r="2812" spans="13:17">
      <c r="M2812" s="247"/>
      <c r="N2812" s="247"/>
      <c r="O2812" s="247"/>
      <c r="P2812" s="247"/>
      <c r="Q2812" s="247"/>
    </row>
    <row r="2813" spans="13:17">
      <c r="M2813" s="247"/>
      <c r="N2813" s="247"/>
      <c r="O2813" s="247"/>
      <c r="P2813" s="247"/>
      <c r="Q2813" s="247"/>
    </row>
    <row r="2814" spans="13:17">
      <c r="M2814" s="247"/>
      <c r="N2814" s="247"/>
      <c r="O2814" s="247"/>
      <c r="P2814" s="247"/>
      <c r="Q2814" s="247"/>
    </row>
    <row r="2815" spans="13:17">
      <c r="M2815" s="247"/>
      <c r="N2815" s="247"/>
      <c r="O2815" s="247"/>
      <c r="P2815" s="247"/>
      <c r="Q2815" s="247"/>
    </row>
    <row r="2816" spans="13:17">
      <c r="M2816" s="247"/>
      <c r="N2816" s="247"/>
      <c r="O2816" s="247"/>
      <c r="P2816" s="247"/>
      <c r="Q2816" s="247"/>
    </row>
    <row r="2817" spans="13:17">
      <c r="M2817" s="247"/>
      <c r="N2817" s="247"/>
      <c r="O2817" s="247"/>
      <c r="P2817" s="247"/>
      <c r="Q2817" s="247"/>
    </row>
    <row r="2818" spans="13:17">
      <c r="M2818" s="247"/>
      <c r="N2818" s="247"/>
      <c r="O2818" s="247"/>
      <c r="P2818" s="247"/>
      <c r="Q2818" s="247"/>
    </row>
    <row r="2819" spans="13:17">
      <c r="M2819" s="247"/>
      <c r="N2819" s="247"/>
      <c r="O2819" s="247"/>
      <c r="P2819" s="247"/>
      <c r="Q2819" s="247"/>
    </row>
    <row r="2820" spans="13:17">
      <c r="M2820" s="247"/>
      <c r="N2820" s="247"/>
      <c r="O2820" s="247"/>
      <c r="P2820" s="247"/>
      <c r="Q2820" s="247"/>
    </row>
    <row r="2821" spans="13:17">
      <c r="M2821" s="247"/>
      <c r="N2821" s="247"/>
      <c r="O2821" s="247"/>
      <c r="P2821" s="247"/>
      <c r="Q2821" s="247"/>
    </row>
    <row r="2822" spans="13:17">
      <c r="M2822" s="247"/>
      <c r="N2822" s="247"/>
      <c r="O2822" s="247"/>
      <c r="P2822" s="247"/>
      <c r="Q2822" s="247"/>
    </row>
    <row r="2823" spans="13:17">
      <c r="M2823" s="247"/>
      <c r="N2823" s="247"/>
      <c r="O2823" s="247"/>
      <c r="P2823" s="247"/>
      <c r="Q2823" s="247"/>
    </row>
    <row r="2824" spans="13:17">
      <c r="M2824" s="247"/>
      <c r="N2824" s="247"/>
      <c r="O2824" s="247"/>
      <c r="P2824" s="247"/>
      <c r="Q2824" s="247"/>
    </row>
    <row r="2825" spans="13:17">
      <c r="M2825" s="247"/>
      <c r="N2825" s="247"/>
      <c r="O2825" s="247"/>
      <c r="P2825" s="247"/>
      <c r="Q2825" s="247"/>
    </row>
    <row r="2826" spans="13:17">
      <c r="M2826" s="247"/>
      <c r="N2826" s="247"/>
      <c r="O2826" s="247"/>
      <c r="P2826" s="247"/>
      <c r="Q2826" s="247"/>
    </row>
    <row r="2827" spans="13:17">
      <c r="M2827" s="247"/>
      <c r="N2827" s="247"/>
      <c r="O2827" s="247"/>
      <c r="P2827" s="247"/>
      <c r="Q2827" s="247"/>
    </row>
    <row r="2828" spans="13:17">
      <c r="M2828" s="247"/>
      <c r="N2828" s="247"/>
      <c r="O2828" s="247"/>
      <c r="P2828" s="247"/>
      <c r="Q2828" s="247"/>
    </row>
    <row r="2829" spans="13:17">
      <c r="M2829" s="247"/>
      <c r="N2829" s="247"/>
      <c r="O2829" s="247"/>
      <c r="P2829" s="247"/>
      <c r="Q2829" s="247"/>
    </row>
    <row r="2830" spans="13:17">
      <c r="M2830" s="247"/>
      <c r="N2830" s="247"/>
      <c r="O2830" s="247"/>
      <c r="P2830" s="247"/>
      <c r="Q2830" s="247"/>
    </row>
    <row r="2831" spans="13:17">
      <c r="M2831" s="247"/>
      <c r="N2831" s="247"/>
      <c r="O2831" s="247"/>
      <c r="P2831" s="247"/>
      <c r="Q2831" s="247"/>
    </row>
    <row r="2832" spans="13:17">
      <c r="M2832" s="247"/>
      <c r="N2832" s="247"/>
      <c r="O2832" s="247"/>
      <c r="P2832" s="247"/>
      <c r="Q2832" s="247"/>
    </row>
    <row r="2833" spans="13:17">
      <c r="M2833" s="247"/>
      <c r="N2833" s="247"/>
      <c r="O2833" s="247"/>
      <c r="P2833" s="247"/>
      <c r="Q2833" s="247"/>
    </row>
    <row r="2834" spans="13:17">
      <c r="M2834" s="247"/>
      <c r="N2834" s="247"/>
      <c r="O2834" s="247"/>
      <c r="P2834" s="247"/>
      <c r="Q2834" s="247"/>
    </row>
    <row r="2835" spans="13:17">
      <c r="M2835" s="247"/>
      <c r="N2835" s="247"/>
      <c r="O2835" s="247"/>
      <c r="P2835" s="247"/>
      <c r="Q2835" s="247"/>
    </row>
    <row r="2836" spans="13:17">
      <c r="M2836" s="247"/>
      <c r="N2836" s="247"/>
      <c r="O2836" s="247"/>
      <c r="P2836" s="247"/>
      <c r="Q2836" s="247"/>
    </row>
    <row r="2837" spans="13:17">
      <c r="M2837" s="247"/>
      <c r="N2837" s="247"/>
      <c r="O2837" s="247"/>
      <c r="P2837" s="247"/>
      <c r="Q2837" s="247"/>
    </row>
    <row r="2838" spans="13:17">
      <c r="M2838" s="247"/>
      <c r="N2838" s="247"/>
      <c r="O2838" s="247"/>
      <c r="P2838" s="247"/>
      <c r="Q2838" s="247"/>
    </row>
    <row r="2839" spans="13:17">
      <c r="M2839" s="247"/>
      <c r="N2839" s="247"/>
      <c r="O2839" s="247"/>
      <c r="P2839" s="247"/>
      <c r="Q2839" s="247"/>
    </row>
    <row r="2840" spans="13:17">
      <c r="M2840" s="247"/>
      <c r="N2840" s="247"/>
      <c r="O2840" s="247"/>
      <c r="P2840" s="247"/>
      <c r="Q2840" s="247"/>
    </row>
    <row r="2841" spans="13:17">
      <c r="M2841" s="247"/>
      <c r="N2841" s="247"/>
      <c r="O2841" s="247"/>
      <c r="P2841" s="247"/>
      <c r="Q2841" s="247"/>
    </row>
    <row r="2842" spans="13:17">
      <c r="M2842" s="247"/>
      <c r="N2842" s="247"/>
      <c r="O2842" s="247"/>
      <c r="P2842" s="247"/>
      <c r="Q2842" s="247"/>
    </row>
    <row r="2843" spans="13:17">
      <c r="M2843" s="247"/>
      <c r="N2843" s="247"/>
      <c r="O2843" s="247"/>
      <c r="P2843" s="247"/>
      <c r="Q2843" s="247"/>
    </row>
    <row r="2844" spans="13:17">
      <c r="M2844" s="247"/>
      <c r="N2844" s="247"/>
      <c r="O2844" s="247"/>
      <c r="P2844" s="247"/>
      <c r="Q2844" s="247"/>
    </row>
    <row r="2845" spans="13:17">
      <c r="M2845" s="247"/>
      <c r="N2845" s="247"/>
      <c r="O2845" s="247"/>
      <c r="P2845" s="247"/>
      <c r="Q2845" s="247"/>
    </row>
    <row r="2846" spans="13:17">
      <c r="M2846" s="247"/>
      <c r="N2846" s="247"/>
      <c r="O2846" s="247"/>
      <c r="P2846" s="247"/>
      <c r="Q2846" s="247"/>
    </row>
    <row r="2847" spans="13:17">
      <c r="M2847" s="247"/>
      <c r="N2847" s="247"/>
      <c r="O2847" s="247"/>
      <c r="P2847" s="247"/>
      <c r="Q2847" s="247"/>
    </row>
    <row r="2848" spans="13:17">
      <c r="M2848" s="247"/>
      <c r="N2848" s="247"/>
      <c r="O2848" s="247"/>
      <c r="P2848" s="247"/>
      <c r="Q2848" s="247"/>
    </row>
    <row r="2849" spans="13:17">
      <c r="M2849" s="247"/>
      <c r="N2849" s="247"/>
      <c r="O2849" s="247"/>
      <c r="P2849" s="247"/>
      <c r="Q2849" s="247"/>
    </row>
    <row r="2850" spans="13:17">
      <c r="M2850" s="247"/>
      <c r="N2850" s="247"/>
      <c r="O2850" s="247"/>
      <c r="P2850" s="247"/>
      <c r="Q2850" s="247"/>
    </row>
    <row r="2851" spans="13:17">
      <c r="M2851" s="247"/>
      <c r="N2851" s="247"/>
      <c r="O2851" s="247"/>
      <c r="P2851" s="247"/>
      <c r="Q2851" s="247"/>
    </row>
    <row r="2852" spans="13:17">
      <c r="M2852" s="247"/>
      <c r="N2852" s="247"/>
      <c r="O2852" s="247"/>
      <c r="P2852" s="247"/>
      <c r="Q2852" s="247"/>
    </row>
    <row r="2853" spans="13:17">
      <c r="M2853" s="247"/>
      <c r="N2853" s="247"/>
      <c r="O2853" s="247"/>
      <c r="P2853" s="247"/>
      <c r="Q2853" s="247"/>
    </row>
    <row r="2854" spans="13:17">
      <c r="M2854" s="247"/>
      <c r="N2854" s="247"/>
      <c r="O2854" s="247"/>
      <c r="P2854" s="247"/>
      <c r="Q2854" s="247"/>
    </row>
    <row r="2855" spans="13:17">
      <c r="M2855" s="247"/>
      <c r="N2855" s="247"/>
      <c r="O2855" s="247"/>
      <c r="P2855" s="247"/>
      <c r="Q2855" s="247"/>
    </row>
    <row r="2856" spans="13:17">
      <c r="M2856" s="247"/>
      <c r="N2856" s="247"/>
      <c r="O2856" s="247"/>
      <c r="P2856" s="247"/>
      <c r="Q2856" s="247"/>
    </row>
    <row r="2857" spans="13:17">
      <c r="M2857" s="247"/>
      <c r="N2857" s="247"/>
      <c r="O2857" s="247"/>
      <c r="P2857" s="247"/>
      <c r="Q2857" s="247"/>
    </row>
    <row r="2858" spans="13:17">
      <c r="M2858" s="247"/>
      <c r="N2858" s="247"/>
      <c r="O2858" s="247"/>
      <c r="P2858" s="247"/>
      <c r="Q2858" s="247"/>
    </row>
    <row r="2859" spans="13:17">
      <c r="M2859" s="247"/>
      <c r="N2859" s="247"/>
      <c r="O2859" s="247"/>
      <c r="P2859" s="247"/>
      <c r="Q2859" s="247"/>
    </row>
    <row r="2860" spans="13:17">
      <c r="M2860" s="247"/>
      <c r="N2860" s="247"/>
      <c r="O2860" s="247"/>
      <c r="P2860" s="247"/>
      <c r="Q2860" s="247"/>
    </row>
    <row r="2861" spans="13:17">
      <c r="M2861" s="247"/>
      <c r="N2861" s="247"/>
      <c r="O2861" s="247"/>
      <c r="P2861" s="247"/>
      <c r="Q2861" s="247"/>
    </row>
    <row r="2862" spans="13:17">
      <c r="M2862" s="247"/>
      <c r="N2862" s="247"/>
      <c r="O2862" s="247"/>
      <c r="P2862" s="247"/>
      <c r="Q2862" s="247"/>
    </row>
    <row r="2863" spans="13:17">
      <c r="M2863" s="247"/>
      <c r="N2863" s="247"/>
      <c r="O2863" s="247"/>
      <c r="P2863" s="247"/>
      <c r="Q2863" s="247"/>
    </row>
    <row r="2864" spans="13:17">
      <c r="M2864" s="247"/>
      <c r="N2864" s="247"/>
      <c r="O2864" s="247"/>
      <c r="P2864" s="247"/>
      <c r="Q2864" s="247"/>
    </row>
    <row r="2865" spans="13:17">
      <c r="M2865" s="247"/>
      <c r="N2865" s="247"/>
      <c r="O2865" s="247"/>
      <c r="P2865" s="247"/>
      <c r="Q2865" s="247"/>
    </row>
    <row r="2866" spans="13:17">
      <c r="M2866" s="247"/>
      <c r="N2866" s="247"/>
      <c r="O2866" s="247"/>
      <c r="P2866" s="247"/>
      <c r="Q2866" s="247"/>
    </row>
    <row r="2867" spans="13:17">
      <c r="M2867" s="247"/>
      <c r="N2867" s="247"/>
      <c r="O2867" s="247"/>
      <c r="P2867" s="247"/>
      <c r="Q2867" s="247"/>
    </row>
    <row r="2868" spans="13:17">
      <c r="M2868" s="247"/>
      <c r="N2868" s="247"/>
      <c r="O2868" s="247"/>
      <c r="P2868" s="247"/>
      <c r="Q2868" s="247"/>
    </row>
    <row r="2869" spans="13:17">
      <c r="M2869" s="247"/>
      <c r="N2869" s="247"/>
      <c r="O2869" s="247"/>
      <c r="P2869" s="247"/>
      <c r="Q2869" s="247"/>
    </row>
    <row r="2870" spans="13:17">
      <c r="M2870" s="247"/>
      <c r="N2870" s="247"/>
      <c r="O2870" s="247"/>
      <c r="P2870" s="247"/>
      <c r="Q2870" s="247"/>
    </row>
    <row r="2871" spans="13:17">
      <c r="M2871" s="247"/>
      <c r="N2871" s="247"/>
      <c r="O2871" s="247"/>
      <c r="P2871" s="247"/>
      <c r="Q2871" s="247"/>
    </row>
    <row r="2872" spans="13:17">
      <c r="M2872" s="247"/>
      <c r="N2872" s="247"/>
      <c r="O2872" s="247"/>
      <c r="P2872" s="247"/>
      <c r="Q2872" s="247"/>
    </row>
    <row r="2873" spans="13:17">
      <c r="M2873" s="247"/>
      <c r="N2873" s="247"/>
      <c r="O2873" s="247"/>
      <c r="P2873" s="247"/>
      <c r="Q2873" s="247"/>
    </row>
    <row r="2874" spans="13:17">
      <c r="M2874" s="247"/>
      <c r="N2874" s="247"/>
      <c r="O2874" s="247"/>
      <c r="P2874" s="247"/>
      <c r="Q2874" s="247"/>
    </row>
    <row r="2875" spans="13:17">
      <c r="M2875" s="247"/>
      <c r="N2875" s="247"/>
      <c r="O2875" s="247"/>
      <c r="P2875" s="247"/>
      <c r="Q2875" s="247"/>
    </row>
    <row r="2876" spans="13:17">
      <c r="M2876" s="247"/>
      <c r="N2876" s="247"/>
      <c r="O2876" s="247"/>
      <c r="P2876" s="247"/>
      <c r="Q2876" s="247"/>
    </row>
    <row r="2877" spans="13:17">
      <c r="M2877" s="247"/>
      <c r="N2877" s="247"/>
      <c r="O2877" s="247"/>
      <c r="P2877" s="247"/>
      <c r="Q2877" s="247"/>
    </row>
    <row r="2878" spans="13:17">
      <c r="M2878" s="247"/>
      <c r="N2878" s="247"/>
      <c r="O2878" s="247"/>
      <c r="P2878" s="247"/>
      <c r="Q2878" s="247"/>
    </row>
    <row r="2879" spans="13:17">
      <c r="M2879" s="247"/>
      <c r="N2879" s="247"/>
      <c r="O2879" s="247"/>
      <c r="P2879" s="247"/>
      <c r="Q2879" s="247"/>
    </row>
    <row r="2880" spans="13:17">
      <c r="M2880" s="247"/>
      <c r="N2880" s="247"/>
      <c r="O2880" s="247"/>
      <c r="P2880" s="247"/>
      <c r="Q2880" s="247"/>
    </row>
    <row r="2881" spans="13:17">
      <c r="M2881" s="247"/>
      <c r="N2881" s="247"/>
      <c r="O2881" s="247"/>
      <c r="P2881" s="247"/>
      <c r="Q2881" s="247"/>
    </row>
    <row r="2882" spans="13:17">
      <c r="M2882" s="247"/>
      <c r="N2882" s="247"/>
      <c r="O2882" s="247"/>
      <c r="P2882" s="247"/>
      <c r="Q2882" s="247"/>
    </row>
    <row r="2883" spans="13:17">
      <c r="M2883" s="247"/>
      <c r="N2883" s="247"/>
      <c r="O2883" s="247"/>
      <c r="P2883" s="247"/>
      <c r="Q2883" s="247"/>
    </row>
    <row r="2884" spans="13:17">
      <c r="M2884" s="247"/>
      <c r="N2884" s="247"/>
      <c r="O2884" s="247"/>
      <c r="P2884" s="247"/>
      <c r="Q2884" s="247"/>
    </row>
    <row r="2885" spans="13:17">
      <c r="M2885" s="247"/>
      <c r="N2885" s="247"/>
      <c r="O2885" s="247"/>
      <c r="P2885" s="247"/>
      <c r="Q2885" s="247"/>
    </row>
    <row r="2886" spans="13:17">
      <c r="M2886" s="247"/>
      <c r="N2886" s="247"/>
      <c r="O2886" s="247"/>
      <c r="P2886" s="247"/>
      <c r="Q2886" s="247"/>
    </row>
    <row r="2887" spans="13:17">
      <c r="M2887" s="247"/>
      <c r="N2887" s="247"/>
      <c r="O2887" s="247"/>
      <c r="P2887" s="247"/>
      <c r="Q2887" s="247"/>
    </row>
    <row r="2888" spans="13:17">
      <c r="M2888" s="247"/>
      <c r="N2888" s="247"/>
      <c r="O2888" s="247"/>
      <c r="P2888" s="247"/>
      <c r="Q2888" s="247"/>
    </row>
    <row r="2889" spans="13:17">
      <c r="M2889" s="247"/>
      <c r="N2889" s="247"/>
      <c r="O2889" s="247"/>
      <c r="P2889" s="247"/>
      <c r="Q2889" s="247"/>
    </row>
    <row r="2890" spans="13:17">
      <c r="M2890" s="247"/>
      <c r="N2890" s="247"/>
      <c r="O2890" s="247"/>
      <c r="P2890" s="247"/>
      <c r="Q2890" s="247"/>
    </row>
    <row r="2891" spans="13:17">
      <c r="M2891" s="247"/>
      <c r="N2891" s="247"/>
      <c r="O2891" s="247"/>
      <c r="P2891" s="247"/>
      <c r="Q2891" s="247"/>
    </row>
    <row r="2892" spans="13:17">
      <c r="M2892" s="247"/>
      <c r="N2892" s="247"/>
      <c r="O2892" s="247"/>
      <c r="P2892" s="247"/>
      <c r="Q2892" s="247"/>
    </row>
    <row r="2893" spans="13:17">
      <c r="M2893" s="247"/>
      <c r="N2893" s="247"/>
      <c r="O2893" s="247"/>
      <c r="P2893" s="247"/>
      <c r="Q2893" s="247"/>
    </row>
    <row r="2894" spans="13:17">
      <c r="M2894" s="247"/>
      <c r="N2894" s="247"/>
      <c r="O2894" s="247"/>
      <c r="P2894" s="247"/>
      <c r="Q2894" s="247"/>
    </row>
    <row r="2895" spans="13:17">
      <c r="M2895" s="247"/>
      <c r="N2895" s="247"/>
      <c r="O2895" s="247"/>
      <c r="P2895" s="247"/>
      <c r="Q2895" s="247"/>
    </row>
    <row r="2896" spans="13:17">
      <c r="M2896" s="247"/>
      <c r="N2896" s="247"/>
      <c r="O2896" s="247"/>
      <c r="P2896" s="247"/>
      <c r="Q2896" s="247"/>
    </row>
    <row r="2897" spans="13:17">
      <c r="M2897" s="247"/>
      <c r="N2897" s="247"/>
      <c r="O2897" s="247"/>
      <c r="P2897" s="247"/>
      <c r="Q2897" s="247"/>
    </row>
    <row r="2898" spans="13:17">
      <c r="M2898" s="247"/>
      <c r="N2898" s="247"/>
      <c r="O2898" s="247"/>
      <c r="P2898" s="247"/>
      <c r="Q2898" s="247"/>
    </row>
    <row r="2899" spans="13:17">
      <c r="M2899" s="247"/>
      <c r="N2899" s="247"/>
      <c r="O2899" s="247"/>
      <c r="P2899" s="247"/>
      <c r="Q2899" s="247"/>
    </row>
    <row r="2900" spans="13:17">
      <c r="M2900" s="247"/>
      <c r="N2900" s="247"/>
      <c r="O2900" s="247"/>
      <c r="P2900" s="247"/>
      <c r="Q2900" s="247"/>
    </row>
    <row r="2901" spans="13:17">
      <c r="M2901" s="247"/>
      <c r="N2901" s="247"/>
      <c r="O2901" s="247"/>
      <c r="P2901" s="247"/>
      <c r="Q2901" s="247"/>
    </row>
    <row r="2902" spans="13:17">
      <c r="M2902" s="247"/>
      <c r="N2902" s="247"/>
      <c r="O2902" s="247"/>
      <c r="P2902" s="247"/>
      <c r="Q2902" s="247"/>
    </row>
    <row r="2903" spans="13:17">
      <c r="M2903" s="247"/>
      <c r="N2903" s="247"/>
      <c r="O2903" s="247"/>
      <c r="P2903" s="247"/>
      <c r="Q2903" s="247"/>
    </row>
    <row r="2904" spans="13:17">
      <c r="M2904" s="247"/>
      <c r="N2904" s="247"/>
      <c r="O2904" s="247"/>
      <c r="P2904" s="247"/>
      <c r="Q2904" s="247"/>
    </row>
    <row r="2905" spans="13:17">
      <c r="M2905" s="247"/>
      <c r="N2905" s="247"/>
      <c r="O2905" s="247"/>
      <c r="P2905" s="247"/>
      <c r="Q2905" s="247"/>
    </row>
    <row r="2906" spans="13:17">
      <c r="M2906" s="247"/>
      <c r="N2906" s="247"/>
      <c r="O2906" s="247"/>
      <c r="P2906" s="247"/>
      <c r="Q2906" s="247"/>
    </row>
    <row r="2907" spans="13:17">
      <c r="M2907" s="247"/>
      <c r="N2907" s="247"/>
      <c r="O2907" s="247"/>
      <c r="P2907" s="247"/>
      <c r="Q2907" s="247"/>
    </row>
    <row r="2908" spans="13:17">
      <c r="M2908" s="247"/>
      <c r="N2908" s="247"/>
      <c r="O2908" s="247"/>
      <c r="P2908" s="247"/>
      <c r="Q2908" s="247"/>
    </row>
    <row r="2909" spans="13:17">
      <c r="M2909" s="247"/>
      <c r="N2909" s="247"/>
      <c r="O2909" s="247"/>
      <c r="P2909" s="247"/>
      <c r="Q2909" s="247"/>
    </row>
    <row r="2910" spans="13:17">
      <c r="M2910" s="247"/>
      <c r="N2910" s="247"/>
      <c r="O2910" s="247"/>
      <c r="P2910" s="247"/>
      <c r="Q2910" s="247"/>
    </row>
    <row r="2911" spans="13:17">
      <c r="M2911" s="247"/>
      <c r="N2911" s="247"/>
      <c r="O2911" s="247"/>
      <c r="P2911" s="247"/>
      <c r="Q2911" s="247"/>
    </row>
    <row r="2912" spans="13:17">
      <c r="M2912" s="247"/>
      <c r="N2912" s="247"/>
      <c r="O2912" s="247"/>
      <c r="P2912" s="247"/>
      <c r="Q2912" s="247"/>
    </row>
    <row r="2913" spans="13:17">
      <c r="M2913" s="247"/>
      <c r="N2913" s="247"/>
      <c r="O2913" s="247"/>
      <c r="P2913" s="247"/>
      <c r="Q2913" s="247"/>
    </row>
    <row r="2914" spans="13:17">
      <c r="M2914" s="247"/>
      <c r="N2914" s="247"/>
      <c r="O2914" s="247"/>
      <c r="P2914" s="247"/>
      <c r="Q2914" s="247"/>
    </row>
    <row r="2915" spans="13:17">
      <c r="M2915" s="247"/>
      <c r="N2915" s="247"/>
      <c r="O2915" s="247"/>
      <c r="P2915" s="247"/>
      <c r="Q2915" s="247"/>
    </row>
    <row r="2916" spans="13:17">
      <c r="M2916" s="247"/>
      <c r="N2916" s="247"/>
      <c r="O2916" s="247"/>
      <c r="P2916" s="247"/>
      <c r="Q2916" s="247"/>
    </row>
    <row r="2917" spans="13:17">
      <c r="M2917" s="247"/>
      <c r="N2917" s="247"/>
      <c r="O2917" s="247"/>
      <c r="P2917" s="247"/>
      <c r="Q2917" s="247"/>
    </row>
    <row r="2918" spans="13:17">
      <c r="M2918" s="247"/>
      <c r="N2918" s="247"/>
      <c r="O2918" s="247"/>
      <c r="P2918" s="247"/>
      <c r="Q2918" s="247"/>
    </row>
    <row r="2919" spans="13:17">
      <c r="M2919" s="247"/>
      <c r="N2919" s="247"/>
      <c r="O2919" s="247"/>
      <c r="P2919" s="247"/>
      <c r="Q2919" s="247"/>
    </row>
    <row r="2920" spans="13:17">
      <c r="M2920" s="247"/>
      <c r="N2920" s="247"/>
      <c r="O2920" s="247"/>
      <c r="P2920" s="247"/>
      <c r="Q2920" s="247"/>
    </row>
    <row r="2921" spans="13:17">
      <c r="M2921" s="247"/>
      <c r="N2921" s="247"/>
      <c r="O2921" s="247"/>
      <c r="P2921" s="247"/>
      <c r="Q2921" s="247"/>
    </row>
    <row r="2922" spans="13:17">
      <c r="M2922" s="247"/>
      <c r="N2922" s="247"/>
      <c r="O2922" s="247"/>
      <c r="P2922" s="247"/>
      <c r="Q2922" s="247"/>
    </row>
    <row r="2923" spans="13:17">
      <c r="M2923" s="247"/>
      <c r="N2923" s="247"/>
      <c r="O2923" s="247"/>
      <c r="P2923" s="247"/>
      <c r="Q2923" s="247"/>
    </row>
    <row r="2924" spans="13:17">
      <c r="M2924" s="247"/>
      <c r="N2924" s="247"/>
      <c r="O2924" s="247"/>
      <c r="P2924" s="247"/>
      <c r="Q2924" s="247"/>
    </row>
    <row r="2925" spans="13:17">
      <c r="M2925" s="247"/>
      <c r="N2925" s="247"/>
      <c r="O2925" s="247"/>
      <c r="P2925" s="247"/>
      <c r="Q2925" s="247"/>
    </row>
    <row r="2926" spans="13:17">
      <c r="M2926" s="247"/>
      <c r="N2926" s="247"/>
      <c r="O2926" s="247"/>
      <c r="P2926" s="247"/>
      <c r="Q2926" s="247"/>
    </row>
    <row r="2927" spans="13:17">
      <c r="M2927" s="247"/>
      <c r="N2927" s="247"/>
      <c r="O2927" s="247"/>
      <c r="P2927" s="247"/>
      <c r="Q2927" s="247"/>
    </row>
    <row r="2928" spans="13:17">
      <c r="M2928" s="247"/>
      <c r="N2928" s="247"/>
      <c r="O2928" s="247"/>
      <c r="P2928" s="247"/>
      <c r="Q2928" s="247"/>
    </row>
    <row r="2929" spans="13:17">
      <c r="M2929" s="247"/>
      <c r="N2929" s="247"/>
      <c r="O2929" s="247"/>
      <c r="P2929" s="247"/>
      <c r="Q2929" s="247"/>
    </row>
    <row r="2930" spans="13:17">
      <c r="M2930" s="247"/>
      <c r="N2930" s="247"/>
      <c r="O2930" s="247"/>
      <c r="P2930" s="247"/>
      <c r="Q2930" s="247"/>
    </row>
    <row r="2931" spans="13:17">
      <c r="M2931" s="247"/>
      <c r="N2931" s="247"/>
      <c r="O2931" s="247"/>
      <c r="P2931" s="247"/>
      <c r="Q2931" s="247"/>
    </row>
    <row r="2932" spans="13:17">
      <c r="M2932" s="247"/>
      <c r="N2932" s="247"/>
      <c r="O2932" s="247"/>
      <c r="P2932" s="247"/>
      <c r="Q2932" s="247"/>
    </row>
    <row r="2933" spans="13:17">
      <c r="M2933" s="247"/>
      <c r="N2933" s="247"/>
      <c r="O2933" s="247"/>
      <c r="P2933" s="247"/>
      <c r="Q2933" s="247"/>
    </row>
    <row r="2934" spans="13:17">
      <c r="M2934" s="247"/>
      <c r="N2934" s="247"/>
      <c r="O2934" s="247"/>
      <c r="P2934" s="247"/>
      <c r="Q2934" s="247"/>
    </row>
    <row r="2935" spans="13:17">
      <c r="M2935" s="247"/>
      <c r="N2935" s="247"/>
      <c r="O2935" s="247"/>
      <c r="P2935" s="247"/>
      <c r="Q2935" s="247"/>
    </row>
    <row r="2936" spans="13:17">
      <c r="M2936" s="247"/>
      <c r="N2936" s="247"/>
      <c r="O2936" s="247"/>
      <c r="P2936" s="247"/>
      <c r="Q2936" s="247"/>
    </row>
    <row r="2937" spans="13:17">
      <c r="M2937" s="247"/>
      <c r="N2937" s="247"/>
      <c r="O2937" s="247"/>
      <c r="P2937" s="247"/>
      <c r="Q2937" s="247"/>
    </row>
    <row r="2938" spans="13:17">
      <c r="M2938" s="247"/>
      <c r="N2938" s="247"/>
      <c r="O2938" s="247"/>
      <c r="P2938" s="247"/>
      <c r="Q2938" s="247"/>
    </row>
    <row r="2939" spans="13:17">
      <c r="M2939" s="247"/>
      <c r="N2939" s="247"/>
      <c r="O2939" s="247"/>
      <c r="P2939" s="247"/>
      <c r="Q2939" s="247"/>
    </row>
    <row r="2940" spans="13:17">
      <c r="M2940" s="247"/>
      <c r="N2940" s="247"/>
      <c r="O2940" s="247"/>
      <c r="P2940" s="247"/>
      <c r="Q2940" s="247"/>
    </row>
    <row r="2941" spans="13:17">
      <c r="M2941" s="247"/>
      <c r="N2941" s="247"/>
      <c r="O2941" s="247"/>
      <c r="P2941" s="247"/>
      <c r="Q2941" s="247"/>
    </row>
    <row r="2942" spans="13:17">
      <c r="M2942" s="247"/>
      <c r="N2942" s="247"/>
      <c r="O2942" s="247"/>
      <c r="P2942" s="247"/>
      <c r="Q2942" s="247"/>
    </row>
    <row r="2943" spans="13:17">
      <c r="M2943" s="247"/>
      <c r="N2943" s="247"/>
      <c r="O2943" s="247"/>
      <c r="P2943" s="247"/>
      <c r="Q2943" s="247"/>
    </row>
    <row r="2944" spans="13:17">
      <c r="M2944" s="247"/>
      <c r="N2944" s="247"/>
      <c r="O2944" s="247"/>
      <c r="P2944" s="247"/>
      <c r="Q2944" s="247"/>
    </row>
    <row r="2945" spans="13:17">
      <c r="M2945" s="247"/>
      <c r="N2945" s="247"/>
      <c r="O2945" s="247"/>
      <c r="P2945" s="247"/>
      <c r="Q2945" s="247"/>
    </row>
    <row r="2946" spans="13:17">
      <c r="M2946" s="247"/>
      <c r="N2946" s="247"/>
      <c r="O2946" s="247"/>
      <c r="P2946" s="247"/>
      <c r="Q2946" s="247"/>
    </row>
    <row r="2947" spans="13:17">
      <c r="M2947" s="247"/>
      <c r="N2947" s="247"/>
      <c r="O2947" s="247"/>
      <c r="P2947" s="247"/>
      <c r="Q2947" s="247"/>
    </row>
    <row r="2948" spans="13:17">
      <c r="M2948" s="247"/>
      <c r="N2948" s="247"/>
      <c r="O2948" s="247"/>
      <c r="P2948" s="247"/>
      <c r="Q2948" s="247"/>
    </row>
    <row r="2949" spans="13:17">
      <c r="M2949" s="247"/>
      <c r="N2949" s="247"/>
      <c r="O2949" s="247"/>
      <c r="P2949" s="247"/>
      <c r="Q2949" s="247"/>
    </row>
    <row r="2950" spans="13:17">
      <c r="M2950" s="247"/>
      <c r="N2950" s="247"/>
      <c r="O2950" s="247"/>
      <c r="P2950" s="247"/>
      <c r="Q2950" s="247"/>
    </row>
    <row r="2951" spans="13:17">
      <c r="M2951" s="247"/>
      <c r="N2951" s="247"/>
      <c r="O2951" s="247"/>
      <c r="P2951" s="247"/>
      <c r="Q2951" s="247"/>
    </row>
    <row r="2952" spans="13:17">
      <c r="M2952" s="247"/>
      <c r="N2952" s="247"/>
      <c r="O2952" s="247"/>
      <c r="P2952" s="247"/>
      <c r="Q2952" s="247"/>
    </row>
    <row r="2953" spans="13:17">
      <c r="M2953" s="247"/>
      <c r="N2953" s="247"/>
      <c r="O2953" s="247"/>
      <c r="P2953" s="247"/>
      <c r="Q2953" s="247"/>
    </row>
    <row r="2954" spans="13:17">
      <c r="M2954" s="247"/>
      <c r="N2954" s="247"/>
      <c r="O2954" s="247"/>
      <c r="P2954" s="247"/>
      <c r="Q2954" s="247"/>
    </row>
    <row r="2955" spans="13:17">
      <c r="M2955" s="247"/>
      <c r="N2955" s="247"/>
      <c r="O2955" s="247"/>
      <c r="P2955" s="247"/>
      <c r="Q2955" s="247"/>
    </row>
    <row r="2956" spans="13:17">
      <c r="M2956" s="247"/>
      <c r="N2956" s="247"/>
      <c r="O2956" s="247"/>
      <c r="P2956" s="247"/>
      <c r="Q2956" s="247"/>
    </row>
    <row r="2957" spans="13:17">
      <c r="M2957" s="247"/>
      <c r="N2957" s="247"/>
      <c r="O2957" s="247"/>
      <c r="P2957" s="247"/>
      <c r="Q2957" s="247"/>
    </row>
    <row r="2958" spans="13:17">
      <c r="M2958" s="247"/>
      <c r="N2958" s="247"/>
      <c r="O2958" s="247"/>
      <c r="P2958" s="247"/>
      <c r="Q2958" s="247"/>
    </row>
    <row r="2959" spans="13:17">
      <c r="M2959" s="247"/>
      <c r="N2959" s="247"/>
      <c r="O2959" s="247"/>
      <c r="P2959" s="247"/>
      <c r="Q2959" s="247"/>
    </row>
    <row r="2960" spans="13:17">
      <c r="M2960" s="247"/>
      <c r="N2960" s="247"/>
      <c r="O2960" s="247"/>
      <c r="P2960" s="247"/>
      <c r="Q2960" s="247"/>
    </row>
    <row r="2961" spans="13:17">
      <c r="M2961" s="247"/>
      <c r="N2961" s="247"/>
      <c r="O2961" s="247"/>
      <c r="P2961" s="247"/>
      <c r="Q2961" s="247"/>
    </row>
    <row r="2962" spans="13:17">
      <c r="M2962" s="247"/>
      <c r="N2962" s="247"/>
      <c r="O2962" s="247"/>
      <c r="P2962" s="247"/>
      <c r="Q2962" s="247"/>
    </row>
    <row r="2963" spans="13:17">
      <c r="M2963" s="247"/>
      <c r="N2963" s="247"/>
      <c r="O2963" s="247"/>
      <c r="P2963" s="247"/>
      <c r="Q2963" s="247"/>
    </row>
    <row r="2964" spans="13:17">
      <c r="M2964" s="247"/>
      <c r="N2964" s="247"/>
      <c r="O2964" s="247"/>
      <c r="P2964" s="247"/>
      <c r="Q2964" s="247"/>
    </row>
    <row r="2965" spans="13:17">
      <c r="M2965" s="247"/>
      <c r="N2965" s="247"/>
      <c r="O2965" s="247"/>
      <c r="P2965" s="247"/>
      <c r="Q2965" s="247"/>
    </row>
    <row r="2966" spans="13:17">
      <c r="M2966" s="247"/>
      <c r="N2966" s="247"/>
      <c r="O2966" s="247"/>
      <c r="P2966" s="247"/>
      <c r="Q2966" s="247"/>
    </row>
    <row r="2967" spans="13:17">
      <c r="M2967" s="247"/>
      <c r="N2967" s="247"/>
      <c r="O2967" s="247"/>
      <c r="P2967" s="247"/>
      <c r="Q2967" s="247"/>
    </row>
    <row r="2968" spans="13:17">
      <c r="M2968" s="247"/>
      <c r="N2968" s="247"/>
      <c r="O2968" s="247"/>
      <c r="P2968" s="247"/>
      <c r="Q2968" s="247"/>
    </row>
    <row r="2969" spans="13:17">
      <c r="M2969" s="247"/>
      <c r="N2969" s="247"/>
      <c r="O2969" s="247"/>
      <c r="P2969" s="247"/>
      <c r="Q2969" s="247"/>
    </row>
    <row r="2970" spans="13:17">
      <c r="M2970" s="247"/>
      <c r="N2970" s="247"/>
      <c r="O2970" s="247"/>
      <c r="P2970" s="247"/>
      <c r="Q2970" s="247"/>
    </row>
    <row r="2971" spans="13:17">
      <c r="M2971" s="247"/>
      <c r="N2971" s="247"/>
      <c r="O2971" s="247"/>
      <c r="P2971" s="247"/>
      <c r="Q2971" s="247"/>
    </row>
    <row r="2972" spans="13:17">
      <c r="M2972" s="247"/>
      <c r="N2972" s="247"/>
      <c r="O2972" s="247"/>
      <c r="P2972" s="247"/>
      <c r="Q2972" s="247"/>
    </row>
    <row r="2973" spans="13:17">
      <c r="M2973" s="247"/>
      <c r="N2973" s="247"/>
      <c r="O2973" s="247"/>
      <c r="P2973" s="247"/>
      <c r="Q2973" s="247"/>
    </row>
    <row r="2974" spans="13:17">
      <c r="M2974" s="247"/>
      <c r="N2974" s="247"/>
      <c r="O2974" s="247"/>
      <c r="P2974" s="247"/>
      <c r="Q2974" s="247"/>
    </row>
    <row r="2975" spans="13:17">
      <c r="M2975" s="247"/>
      <c r="N2975" s="247"/>
      <c r="O2975" s="247"/>
      <c r="P2975" s="247"/>
      <c r="Q2975" s="247"/>
    </row>
    <row r="2976" spans="13:17">
      <c r="M2976" s="247"/>
      <c r="N2976" s="247"/>
      <c r="O2976" s="247"/>
      <c r="P2976" s="247"/>
      <c r="Q2976" s="247"/>
    </row>
    <row r="2977" spans="13:17">
      <c r="M2977" s="247"/>
      <c r="N2977" s="247"/>
      <c r="O2977" s="247"/>
      <c r="P2977" s="247"/>
      <c r="Q2977" s="247"/>
    </row>
    <row r="2978" spans="13:17">
      <c r="M2978" s="247"/>
      <c r="N2978" s="247"/>
      <c r="O2978" s="247"/>
      <c r="P2978" s="247"/>
      <c r="Q2978" s="247"/>
    </row>
    <row r="2979" spans="13:17">
      <c r="M2979" s="247"/>
      <c r="N2979" s="247"/>
      <c r="O2979" s="247"/>
      <c r="P2979" s="247"/>
      <c r="Q2979" s="247"/>
    </row>
    <row r="2980" spans="13:17">
      <c r="M2980" s="247"/>
      <c r="N2980" s="247"/>
      <c r="O2980" s="247"/>
      <c r="P2980" s="247"/>
      <c r="Q2980" s="247"/>
    </row>
    <row r="2981" spans="13:17">
      <c r="M2981" s="247"/>
      <c r="N2981" s="247"/>
      <c r="O2981" s="247"/>
      <c r="P2981" s="247"/>
      <c r="Q2981" s="247"/>
    </row>
    <row r="2982" spans="13:17">
      <c r="M2982" s="247"/>
      <c r="N2982" s="247"/>
      <c r="O2982" s="247"/>
      <c r="P2982" s="247"/>
      <c r="Q2982" s="247"/>
    </row>
    <row r="2983" spans="13:17">
      <c r="M2983" s="247"/>
      <c r="N2983" s="247"/>
      <c r="O2983" s="247"/>
      <c r="P2983" s="247"/>
      <c r="Q2983" s="247"/>
    </row>
    <row r="2984" spans="13:17">
      <c r="M2984" s="247"/>
      <c r="N2984" s="247"/>
      <c r="O2984" s="247"/>
      <c r="P2984" s="247"/>
      <c r="Q2984" s="247"/>
    </row>
    <row r="2985" spans="13:17">
      <c r="M2985" s="247"/>
      <c r="N2985" s="247"/>
      <c r="O2985" s="247"/>
      <c r="P2985" s="247"/>
      <c r="Q2985" s="247"/>
    </row>
    <row r="2986" spans="13:17">
      <c r="M2986" s="247"/>
      <c r="N2986" s="247"/>
      <c r="O2986" s="247"/>
      <c r="P2986" s="247"/>
      <c r="Q2986" s="247"/>
    </row>
    <row r="2987" spans="13:17">
      <c r="M2987" s="247"/>
      <c r="N2987" s="247"/>
      <c r="O2987" s="247"/>
      <c r="P2987" s="247"/>
      <c r="Q2987" s="247"/>
    </row>
    <row r="2988" spans="13:17">
      <c r="M2988" s="247"/>
      <c r="N2988" s="247"/>
      <c r="O2988" s="247"/>
      <c r="P2988" s="247"/>
      <c r="Q2988" s="247"/>
    </row>
    <row r="2989" spans="13:17">
      <c r="M2989" s="247"/>
      <c r="N2989" s="247"/>
      <c r="O2989" s="247"/>
      <c r="P2989" s="247"/>
      <c r="Q2989" s="247"/>
    </row>
    <row r="2990" spans="13:17">
      <c r="M2990" s="247"/>
      <c r="N2990" s="247"/>
      <c r="O2990" s="247"/>
      <c r="P2990" s="247"/>
      <c r="Q2990" s="247"/>
    </row>
    <row r="2991" spans="13:17">
      <c r="M2991" s="247"/>
      <c r="N2991" s="247"/>
      <c r="O2991" s="247"/>
      <c r="P2991" s="247"/>
      <c r="Q2991" s="247"/>
    </row>
    <row r="2992" spans="13:17">
      <c r="M2992" s="247"/>
      <c r="N2992" s="247"/>
      <c r="O2992" s="247"/>
      <c r="P2992" s="247"/>
      <c r="Q2992" s="247"/>
    </row>
    <row r="2993" spans="13:17">
      <c r="M2993" s="247"/>
      <c r="N2993" s="247"/>
      <c r="O2993" s="247"/>
      <c r="P2993" s="247"/>
      <c r="Q2993" s="247"/>
    </row>
    <row r="2994" spans="13:17">
      <c r="M2994" s="247"/>
      <c r="N2994" s="247"/>
      <c r="O2994" s="247"/>
      <c r="P2994" s="247"/>
      <c r="Q2994" s="247"/>
    </row>
    <row r="2995" spans="13:17">
      <c r="M2995" s="247"/>
      <c r="N2995" s="247"/>
      <c r="O2995" s="247"/>
      <c r="P2995" s="247"/>
      <c r="Q2995" s="247"/>
    </row>
    <row r="2996" spans="13:17">
      <c r="M2996" s="247"/>
      <c r="N2996" s="247"/>
      <c r="O2996" s="247"/>
      <c r="P2996" s="247"/>
      <c r="Q2996" s="247"/>
    </row>
    <row r="2997" spans="13:17">
      <c r="M2997" s="247"/>
      <c r="N2997" s="247"/>
      <c r="O2997" s="247"/>
      <c r="P2997" s="247"/>
      <c r="Q2997" s="247"/>
    </row>
    <row r="2998" spans="13:17">
      <c r="M2998" s="247"/>
      <c r="N2998" s="247"/>
      <c r="O2998" s="247"/>
      <c r="P2998" s="247"/>
      <c r="Q2998" s="247"/>
    </row>
    <row r="2999" spans="13:17">
      <c r="M2999" s="247"/>
      <c r="N2999" s="247"/>
      <c r="O2999" s="247"/>
      <c r="P2999" s="247"/>
      <c r="Q2999" s="247"/>
    </row>
    <row r="3000" spans="13:17">
      <c r="M3000" s="247"/>
      <c r="N3000" s="247"/>
      <c r="O3000" s="247"/>
      <c r="P3000" s="247"/>
      <c r="Q3000" s="247"/>
    </row>
    <row r="3001" spans="13:17">
      <c r="M3001" s="247"/>
      <c r="N3001" s="247"/>
      <c r="O3001" s="247"/>
      <c r="P3001" s="247"/>
      <c r="Q3001" s="247"/>
    </row>
    <row r="3002" spans="13:17">
      <c r="M3002" s="247"/>
      <c r="N3002" s="247"/>
      <c r="O3002" s="247"/>
      <c r="P3002" s="247"/>
      <c r="Q3002" s="247"/>
    </row>
    <row r="3003" spans="13:17">
      <c r="M3003" s="247"/>
      <c r="N3003" s="247"/>
      <c r="O3003" s="247"/>
      <c r="P3003" s="247"/>
      <c r="Q3003" s="247"/>
    </row>
    <row r="3004" spans="13:17">
      <c r="M3004" s="247"/>
      <c r="N3004" s="247"/>
      <c r="O3004" s="247"/>
      <c r="P3004" s="247"/>
      <c r="Q3004" s="247"/>
    </row>
    <row r="3005" spans="13:17">
      <c r="M3005" s="247"/>
      <c r="N3005" s="247"/>
      <c r="O3005" s="247"/>
      <c r="P3005" s="247"/>
      <c r="Q3005" s="247"/>
    </row>
    <row r="3006" spans="13:17">
      <c r="M3006" s="247"/>
      <c r="N3006" s="247"/>
      <c r="O3006" s="247"/>
      <c r="P3006" s="247"/>
      <c r="Q3006" s="247"/>
    </row>
    <row r="3007" spans="13:17">
      <c r="M3007" s="247"/>
      <c r="N3007" s="247"/>
      <c r="O3007" s="247"/>
      <c r="P3007" s="247"/>
      <c r="Q3007" s="247"/>
    </row>
    <row r="3008" spans="13:17">
      <c r="M3008" s="247"/>
      <c r="N3008" s="247"/>
      <c r="O3008" s="247"/>
      <c r="P3008" s="247"/>
      <c r="Q3008" s="247"/>
    </row>
    <row r="3009" spans="13:17">
      <c r="M3009" s="247"/>
      <c r="N3009" s="247"/>
      <c r="O3009" s="247"/>
      <c r="P3009" s="247"/>
      <c r="Q3009" s="247"/>
    </row>
    <row r="3010" spans="13:17">
      <c r="M3010" s="247"/>
      <c r="N3010" s="247"/>
      <c r="O3010" s="247"/>
      <c r="P3010" s="247"/>
      <c r="Q3010" s="247"/>
    </row>
    <row r="3011" spans="13:17">
      <c r="M3011" s="247"/>
      <c r="N3011" s="247"/>
      <c r="O3011" s="247"/>
      <c r="P3011" s="247"/>
      <c r="Q3011" s="247"/>
    </row>
    <row r="3012" spans="13:17">
      <c r="M3012" s="247"/>
      <c r="N3012" s="247"/>
      <c r="O3012" s="247"/>
      <c r="P3012" s="247"/>
      <c r="Q3012" s="247"/>
    </row>
    <row r="3013" spans="13:17">
      <c r="M3013" s="247"/>
      <c r="N3013" s="247"/>
      <c r="O3013" s="247"/>
      <c r="P3013" s="247"/>
      <c r="Q3013" s="247"/>
    </row>
    <row r="3014" spans="13:17">
      <c r="M3014" s="247"/>
      <c r="N3014" s="247"/>
      <c r="O3014" s="247"/>
      <c r="P3014" s="247"/>
      <c r="Q3014" s="247"/>
    </row>
    <row r="3015" spans="13:17">
      <c r="M3015" s="247"/>
      <c r="N3015" s="247"/>
      <c r="O3015" s="247"/>
      <c r="P3015" s="247"/>
      <c r="Q3015" s="247"/>
    </row>
    <row r="3016" spans="13:17">
      <c r="M3016" s="247"/>
      <c r="N3016" s="247"/>
      <c r="O3016" s="247"/>
      <c r="P3016" s="247"/>
      <c r="Q3016" s="247"/>
    </row>
    <row r="3017" spans="13:17">
      <c r="M3017" s="247"/>
      <c r="N3017" s="247"/>
      <c r="O3017" s="247"/>
      <c r="P3017" s="247"/>
      <c r="Q3017" s="247"/>
    </row>
    <row r="3018" spans="13:17">
      <c r="M3018" s="247"/>
      <c r="N3018" s="247"/>
      <c r="O3018" s="247"/>
      <c r="P3018" s="247"/>
      <c r="Q3018" s="247"/>
    </row>
    <row r="3019" spans="13:17">
      <c r="M3019" s="247"/>
      <c r="N3019" s="247"/>
      <c r="O3019" s="247"/>
      <c r="P3019" s="247"/>
      <c r="Q3019" s="247"/>
    </row>
    <row r="3020" spans="13:17">
      <c r="M3020" s="247"/>
      <c r="N3020" s="247"/>
      <c r="O3020" s="247"/>
      <c r="P3020" s="247"/>
      <c r="Q3020" s="247"/>
    </row>
    <row r="3021" spans="13:17">
      <c r="M3021" s="247"/>
      <c r="N3021" s="247"/>
      <c r="O3021" s="247"/>
      <c r="P3021" s="247"/>
      <c r="Q3021" s="247"/>
    </row>
    <row r="3022" spans="13:17">
      <c r="M3022" s="247"/>
      <c r="N3022" s="247"/>
      <c r="O3022" s="247"/>
      <c r="P3022" s="247"/>
      <c r="Q3022" s="247"/>
    </row>
    <row r="3023" spans="13:17">
      <c r="M3023" s="247"/>
      <c r="N3023" s="247"/>
      <c r="O3023" s="247"/>
      <c r="P3023" s="247"/>
      <c r="Q3023" s="247"/>
    </row>
    <row r="3024" spans="13:17">
      <c r="M3024" s="247"/>
      <c r="N3024" s="247"/>
      <c r="O3024" s="247"/>
      <c r="P3024" s="247"/>
      <c r="Q3024" s="247"/>
    </row>
    <row r="3025" spans="13:17">
      <c r="M3025" s="247"/>
      <c r="N3025" s="247"/>
      <c r="O3025" s="247"/>
      <c r="P3025" s="247"/>
      <c r="Q3025" s="247"/>
    </row>
    <row r="3026" spans="13:17">
      <c r="M3026" s="247"/>
      <c r="N3026" s="247"/>
      <c r="O3026" s="247"/>
      <c r="P3026" s="247"/>
      <c r="Q3026" s="247"/>
    </row>
    <row r="3027" spans="13:17">
      <c r="M3027" s="247"/>
      <c r="N3027" s="247"/>
      <c r="O3027" s="247"/>
      <c r="P3027" s="247"/>
      <c r="Q3027" s="247"/>
    </row>
    <row r="3028" spans="13:17">
      <c r="M3028" s="247"/>
      <c r="N3028" s="247"/>
      <c r="O3028" s="247"/>
      <c r="P3028" s="247"/>
      <c r="Q3028" s="247"/>
    </row>
    <row r="3029" spans="13:17">
      <c r="M3029" s="247"/>
      <c r="N3029" s="247"/>
      <c r="O3029" s="247"/>
      <c r="P3029" s="247"/>
      <c r="Q3029" s="247"/>
    </row>
    <row r="3030" spans="13:17">
      <c r="M3030" s="247"/>
      <c r="N3030" s="247"/>
      <c r="O3030" s="247"/>
      <c r="P3030" s="247"/>
      <c r="Q3030" s="247"/>
    </row>
    <row r="3031" spans="13:17">
      <c r="M3031" s="247"/>
      <c r="N3031" s="247"/>
      <c r="O3031" s="247"/>
      <c r="P3031" s="247"/>
      <c r="Q3031" s="247"/>
    </row>
    <row r="3032" spans="13:17">
      <c r="M3032" s="247"/>
      <c r="N3032" s="247"/>
      <c r="O3032" s="247"/>
      <c r="P3032" s="247"/>
      <c r="Q3032" s="247"/>
    </row>
    <row r="3033" spans="13:17">
      <c r="M3033" s="247"/>
      <c r="N3033" s="247"/>
      <c r="O3033" s="247"/>
      <c r="P3033" s="247"/>
      <c r="Q3033" s="247"/>
    </row>
    <row r="3034" spans="13:17">
      <c r="M3034" s="247"/>
      <c r="N3034" s="247"/>
      <c r="O3034" s="247"/>
      <c r="P3034" s="247"/>
      <c r="Q3034" s="247"/>
    </row>
    <row r="3035" spans="13:17">
      <c r="M3035" s="247"/>
      <c r="N3035" s="247"/>
      <c r="O3035" s="247"/>
      <c r="P3035" s="247"/>
      <c r="Q3035" s="247"/>
    </row>
    <row r="3036" spans="13:17">
      <c r="M3036" s="247"/>
      <c r="N3036" s="247"/>
      <c r="O3036" s="247"/>
      <c r="P3036" s="247"/>
      <c r="Q3036" s="247"/>
    </row>
    <row r="3037" spans="13:17">
      <c r="M3037" s="247"/>
      <c r="N3037" s="247"/>
      <c r="O3037" s="247"/>
      <c r="P3037" s="247"/>
      <c r="Q3037" s="247"/>
    </row>
    <row r="3038" spans="13:17">
      <c r="M3038" s="247"/>
      <c r="N3038" s="247"/>
      <c r="O3038" s="247"/>
      <c r="P3038" s="247"/>
      <c r="Q3038" s="247"/>
    </row>
    <row r="3039" spans="13:17">
      <c r="M3039" s="247"/>
      <c r="N3039" s="247"/>
      <c r="O3039" s="247"/>
      <c r="P3039" s="247"/>
      <c r="Q3039" s="247"/>
    </row>
    <row r="3040" spans="13:17">
      <c r="M3040" s="247"/>
      <c r="N3040" s="247"/>
      <c r="O3040" s="247"/>
      <c r="P3040" s="247"/>
      <c r="Q3040" s="247"/>
    </row>
    <row r="3041" spans="13:17">
      <c r="M3041" s="247"/>
      <c r="N3041" s="247"/>
      <c r="O3041" s="247"/>
      <c r="P3041" s="247"/>
      <c r="Q3041" s="247"/>
    </row>
    <row r="3042" spans="13:17">
      <c r="M3042" s="247"/>
      <c r="N3042" s="247"/>
      <c r="O3042" s="247"/>
      <c r="P3042" s="247"/>
      <c r="Q3042" s="247"/>
    </row>
    <row r="3043" spans="13:17">
      <c r="M3043" s="247"/>
      <c r="N3043" s="247"/>
      <c r="O3043" s="247"/>
      <c r="P3043" s="247"/>
      <c r="Q3043" s="247"/>
    </row>
    <row r="3044" spans="13:17">
      <c r="M3044" s="247"/>
      <c r="N3044" s="247"/>
      <c r="O3044" s="247"/>
      <c r="P3044" s="247"/>
      <c r="Q3044" s="247"/>
    </row>
    <row r="3045" spans="13:17">
      <c r="M3045" s="247"/>
      <c r="N3045" s="247"/>
      <c r="O3045" s="247"/>
      <c r="P3045" s="247"/>
      <c r="Q3045" s="247"/>
    </row>
    <row r="3046" spans="13:17">
      <c r="M3046" s="247"/>
      <c r="N3046" s="247"/>
      <c r="O3046" s="247"/>
      <c r="P3046" s="247"/>
      <c r="Q3046" s="247"/>
    </row>
    <row r="3047" spans="13:17">
      <c r="M3047" s="247"/>
      <c r="N3047" s="247"/>
      <c r="O3047" s="247"/>
      <c r="P3047" s="247"/>
      <c r="Q3047" s="247"/>
    </row>
    <row r="3048" spans="13:17">
      <c r="M3048" s="247"/>
      <c r="N3048" s="247"/>
      <c r="O3048" s="247"/>
      <c r="P3048" s="247"/>
      <c r="Q3048" s="247"/>
    </row>
    <row r="3049" spans="13:17">
      <c r="M3049" s="247"/>
      <c r="N3049" s="247"/>
      <c r="O3049" s="247"/>
      <c r="P3049" s="247"/>
      <c r="Q3049" s="247"/>
    </row>
    <row r="3050" spans="13:17">
      <c r="M3050" s="247"/>
      <c r="N3050" s="247"/>
      <c r="O3050" s="247"/>
      <c r="P3050" s="247"/>
      <c r="Q3050" s="247"/>
    </row>
    <row r="3051" spans="13:17">
      <c r="M3051" s="247"/>
      <c r="N3051" s="247"/>
      <c r="O3051" s="247"/>
      <c r="P3051" s="247"/>
      <c r="Q3051" s="247"/>
    </row>
    <row r="3052" spans="13:17">
      <c r="M3052" s="247"/>
      <c r="N3052" s="247"/>
      <c r="O3052" s="247"/>
      <c r="P3052" s="247"/>
      <c r="Q3052" s="247"/>
    </row>
    <row r="3053" spans="13:17">
      <c r="M3053" s="247"/>
      <c r="N3053" s="247"/>
      <c r="O3053" s="247"/>
      <c r="P3053" s="247"/>
      <c r="Q3053" s="247"/>
    </row>
    <row r="3054" spans="13:17">
      <c r="M3054" s="247"/>
      <c r="N3054" s="247"/>
      <c r="O3054" s="247"/>
      <c r="P3054" s="247"/>
      <c r="Q3054" s="247"/>
    </row>
    <row r="3055" spans="13:17">
      <c r="M3055" s="247"/>
      <c r="N3055" s="247"/>
      <c r="O3055" s="247"/>
      <c r="P3055" s="247"/>
      <c r="Q3055" s="247"/>
    </row>
    <row r="3056" spans="13:17">
      <c r="M3056" s="247"/>
      <c r="N3056" s="247"/>
      <c r="O3056" s="247"/>
      <c r="P3056" s="247"/>
      <c r="Q3056" s="247"/>
    </row>
    <row r="3057" spans="13:17">
      <c r="M3057" s="247"/>
      <c r="N3057" s="247"/>
      <c r="O3057" s="247"/>
      <c r="P3057" s="247"/>
      <c r="Q3057" s="247"/>
    </row>
    <row r="3058" spans="13:17">
      <c r="M3058" s="247"/>
      <c r="N3058" s="247"/>
      <c r="O3058" s="247"/>
      <c r="P3058" s="247"/>
      <c r="Q3058" s="247"/>
    </row>
    <row r="3059" spans="13:17">
      <c r="M3059" s="247"/>
      <c r="N3059" s="247"/>
      <c r="O3059" s="247"/>
      <c r="P3059" s="247"/>
      <c r="Q3059" s="247"/>
    </row>
    <row r="3060" spans="13:17">
      <c r="M3060" s="247"/>
      <c r="N3060" s="247"/>
      <c r="O3060" s="247"/>
      <c r="P3060" s="247"/>
      <c r="Q3060" s="247"/>
    </row>
    <row r="3061" spans="13:17">
      <c r="M3061" s="247"/>
      <c r="N3061" s="247"/>
      <c r="O3061" s="247"/>
      <c r="P3061" s="247"/>
      <c r="Q3061" s="247"/>
    </row>
    <row r="3062" spans="13:17">
      <c r="M3062" s="247"/>
      <c r="N3062" s="247"/>
      <c r="O3062" s="247"/>
      <c r="P3062" s="247"/>
      <c r="Q3062" s="247"/>
    </row>
    <row r="3063" spans="13:17">
      <c r="M3063" s="247"/>
      <c r="N3063" s="247"/>
      <c r="O3063" s="247"/>
      <c r="P3063" s="247"/>
      <c r="Q3063" s="247"/>
    </row>
    <row r="3064" spans="13:17">
      <c r="M3064" s="247"/>
      <c r="N3064" s="247"/>
      <c r="O3064" s="247"/>
      <c r="P3064" s="247"/>
      <c r="Q3064" s="247"/>
    </row>
    <row r="3065" spans="13:17">
      <c r="M3065" s="247"/>
      <c r="N3065" s="247"/>
      <c r="O3065" s="247"/>
      <c r="P3065" s="247"/>
      <c r="Q3065" s="247"/>
    </row>
    <row r="3066" spans="13:17">
      <c r="M3066" s="247"/>
      <c r="N3066" s="247"/>
      <c r="O3066" s="247"/>
      <c r="P3066" s="247"/>
      <c r="Q3066" s="247"/>
    </row>
    <row r="3067" spans="13:17">
      <c r="M3067" s="247"/>
      <c r="N3067" s="247"/>
      <c r="O3067" s="247"/>
      <c r="P3067" s="247"/>
      <c r="Q3067" s="247"/>
    </row>
    <row r="3068" spans="13:17">
      <c r="M3068" s="247"/>
      <c r="N3068" s="247"/>
      <c r="O3068" s="247"/>
      <c r="P3068" s="247"/>
      <c r="Q3068" s="247"/>
    </row>
    <row r="3069" spans="13:17">
      <c r="M3069" s="247"/>
      <c r="N3069" s="247"/>
      <c r="O3069" s="247"/>
      <c r="P3069" s="247"/>
      <c r="Q3069" s="247"/>
    </row>
    <row r="3070" spans="13:17">
      <c r="M3070" s="247"/>
      <c r="N3070" s="247"/>
      <c r="O3070" s="247"/>
      <c r="P3070" s="247"/>
      <c r="Q3070" s="247"/>
    </row>
    <row r="3071" spans="13:17">
      <c r="M3071" s="247"/>
      <c r="N3071" s="247"/>
      <c r="O3071" s="247"/>
      <c r="P3071" s="247"/>
      <c r="Q3071" s="247"/>
    </row>
    <row r="3072" spans="13:17">
      <c r="M3072" s="247"/>
      <c r="N3072" s="247"/>
      <c r="O3072" s="247"/>
      <c r="P3072" s="247"/>
      <c r="Q3072" s="247"/>
    </row>
    <row r="3073" spans="13:17">
      <c r="M3073" s="247"/>
      <c r="N3073" s="247"/>
      <c r="O3073" s="247"/>
      <c r="P3073" s="247"/>
      <c r="Q3073" s="247"/>
    </row>
    <row r="3074" spans="13:17">
      <c r="M3074" s="247"/>
      <c r="N3074" s="247"/>
      <c r="O3074" s="247"/>
      <c r="P3074" s="247"/>
      <c r="Q3074" s="247"/>
    </row>
    <row r="3075" spans="13:17">
      <c r="M3075" s="247"/>
      <c r="N3075" s="247"/>
      <c r="O3075" s="247"/>
      <c r="P3075" s="247"/>
      <c r="Q3075" s="247"/>
    </row>
    <row r="3076" spans="13:17">
      <c r="M3076" s="247"/>
      <c r="N3076" s="247"/>
      <c r="O3076" s="247"/>
      <c r="P3076" s="247"/>
      <c r="Q3076" s="247"/>
    </row>
    <row r="3077" spans="13:17">
      <c r="M3077" s="247"/>
      <c r="N3077" s="247"/>
      <c r="O3077" s="247"/>
      <c r="P3077" s="247"/>
      <c r="Q3077" s="247"/>
    </row>
    <row r="3078" spans="13:17">
      <c r="M3078" s="247"/>
      <c r="N3078" s="247"/>
      <c r="O3078" s="247"/>
      <c r="P3078" s="247"/>
      <c r="Q3078" s="247"/>
    </row>
    <row r="3079" spans="13:17">
      <c r="M3079" s="247"/>
      <c r="N3079" s="247"/>
      <c r="O3079" s="247"/>
      <c r="P3079" s="247"/>
      <c r="Q3079" s="247"/>
    </row>
    <row r="3080" spans="13:17">
      <c r="M3080" s="247"/>
      <c r="N3080" s="247"/>
      <c r="O3080" s="247"/>
      <c r="P3080" s="247"/>
      <c r="Q3080" s="247"/>
    </row>
    <row r="3081" spans="13:17">
      <c r="M3081" s="247"/>
      <c r="N3081" s="247"/>
      <c r="O3081" s="247"/>
      <c r="P3081" s="247"/>
      <c r="Q3081" s="247"/>
    </row>
    <row r="3082" spans="13:17">
      <c r="M3082" s="247"/>
      <c r="N3082" s="247"/>
      <c r="O3082" s="247"/>
      <c r="P3082" s="247"/>
      <c r="Q3082" s="247"/>
    </row>
    <row r="3083" spans="13:17">
      <c r="M3083" s="247"/>
      <c r="N3083" s="247"/>
      <c r="O3083" s="247"/>
      <c r="P3083" s="247"/>
      <c r="Q3083" s="247"/>
    </row>
    <row r="3084" spans="13:17">
      <c r="M3084" s="247"/>
      <c r="N3084" s="247"/>
      <c r="O3084" s="247"/>
      <c r="P3084" s="247"/>
      <c r="Q3084" s="247"/>
    </row>
    <row r="3085" spans="13:17">
      <c r="M3085" s="247"/>
      <c r="N3085" s="247"/>
      <c r="O3085" s="247"/>
      <c r="P3085" s="247"/>
      <c r="Q3085" s="247"/>
    </row>
    <row r="3086" spans="13:17">
      <c r="M3086" s="247"/>
      <c r="N3086" s="247"/>
      <c r="O3086" s="247"/>
      <c r="P3086" s="247"/>
      <c r="Q3086" s="247"/>
    </row>
    <row r="3087" spans="13:17">
      <c r="M3087" s="247"/>
      <c r="N3087" s="247"/>
      <c r="O3087" s="247"/>
      <c r="P3087" s="247"/>
      <c r="Q3087" s="247"/>
    </row>
    <row r="3088" spans="13:17">
      <c r="M3088" s="247"/>
      <c r="N3088" s="247"/>
      <c r="O3088" s="247"/>
      <c r="P3088" s="247"/>
      <c r="Q3088" s="247"/>
    </row>
    <row r="3089" spans="13:17">
      <c r="M3089" s="247"/>
      <c r="N3089" s="247"/>
      <c r="O3089" s="247"/>
      <c r="P3089" s="247"/>
      <c r="Q3089" s="247"/>
    </row>
    <row r="3090" spans="13:17">
      <c r="M3090" s="247"/>
      <c r="N3090" s="247"/>
      <c r="O3090" s="247"/>
      <c r="P3090" s="247"/>
      <c r="Q3090" s="247"/>
    </row>
    <row r="3091" spans="13:17">
      <c r="M3091" s="247"/>
      <c r="N3091" s="247"/>
      <c r="O3091" s="247"/>
      <c r="P3091" s="247"/>
      <c r="Q3091" s="247"/>
    </row>
    <row r="3092" spans="13:17">
      <c r="M3092" s="247"/>
      <c r="N3092" s="247"/>
      <c r="O3092" s="247"/>
      <c r="P3092" s="247"/>
      <c r="Q3092" s="247"/>
    </row>
    <row r="3093" spans="13:17">
      <c r="M3093" s="247"/>
      <c r="N3093" s="247"/>
      <c r="O3093" s="247"/>
      <c r="P3093" s="247"/>
      <c r="Q3093" s="247"/>
    </row>
    <row r="3094" spans="13:17">
      <c r="M3094" s="247"/>
      <c r="N3094" s="247"/>
      <c r="O3094" s="247"/>
      <c r="P3094" s="247"/>
      <c r="Q3094" s="247"/>
    </row>
    <row r="3095" spans="13:17">
      <c r="M3095" s="247"/>
      <c r="N3095" s="247"/>
      <c r="O3095" s="247"/>
      <c r="P3095" s="247"/>
      <c r="Q3095" s="247"/>
    </row>
    <row r="3096" spans="13:17">
      <c r="M3096" s="247"/>
      <c r="N3096" s="247"/>
      <c r="O3096" s="247"/>
      <c r="P3096" s="247"/>
      <c r="Q3096" s="247"/>
    </row>
    <row r="3097" spans="13:17">
      <c r="M3097" s="247"/>
      <c r="N3097" s="247"/>
      <c r="O3097" s="247"/>
      <c r="P3097" s="247"/>
      <c r="Q3097" s="247"/>
    </row>
    <row r="3098" spans="13:17">
      <c r="M3098" s="247"/>
      <c r="N3098" s="247"/>
      <c r="O3098" s="247"/>
      <c r="P3098" s="247"/>
      <c r="Q3098" s="247"/>
    </row>
    <row r="3099" spans="13:17">
      <c r="M3099" s="247"/>
      <c r="N3099" s="247"/>
      <c r="O3099" s="247"/>
      <c r="P3099" s="247"/>
      <c r="Q3099" s="247"/>
    </row>
    <row r="3100" spans="13:17">
      <c r="M3100" s="247"/>
      <c r="N3100" s="247"/>
      <c r="O3100" s="247"/>
      <c r="P3100" s="247"/>
      <c r="Q3100" s="247"/>
    </row>
    <row r="3101" spans="13:17">
      <c r="M3101" s="247"/>
      <c r="N3101" s="247"/>
      <c r="O3101" s="247"/>
      <c r="P3101" s="247"/>
      <c r="Q3101" s="247"/>
    </row>
    <row r="3102" spans="13:17">
      <c r="M3102" s="247"/>
      <c r="N3102" s="247"/>
      <c r="O3102" s="247"/>
      <c r="P3102" s="247"/>
      <c r="Q3102" s="247"/>
    </row>
    <row r="3103" spans="13:17">
      <c r="M3103" s="247"/>
      <c r="N3103" s="247"/>
      <c r="O3103" s="247"/>
      <c r="P3103" s="247"/>
      <c r="Q3103" s="247"/>
    </row>
    <row r="3104" spans="13:17">
      <c r="M3104" s="247"/>
      <c r="N3104" s="247"/>
      <c r="O3104" s="247"/>
      <c r="P3104" s="247"/>
      <c r="Q3104" s="247"/>
    </row>
    <row r="3105" spans="13:17">
      <c r="M3105" s="247"/>
      <c r="N3105" s="247"/>
      <c r="O3105" s="247"/>
      <c r="P3105" s="247"/>
      <c r="Q3105" s="247"/>
    </row>
    <row r="3106" spans="13:17">
      <c r="M3106" s="247"/>
      <c r="N3106" s="247"/>
      <c r="O3106" s="247"/>
      <c r="P3106" s="247"/>
      <c r="Q3106" s="247"/>
    </row>
    <row r="3107" spans="13:17">
      <c r="M3107" s="247"/>
      <c r="N3107" s="247"/>
      <c r="O3107" s="247"/>
      <c r="P3107" s="247"/>
      <c r="Q3107" s="247"/>
    </row>
    <row r="3108" spans="13:17">
      <c r="M3108" s="247"/>
      <c r="N3108" s="247"/>
      <c r="O3108" s="247"/>
      <c r="P3108" s="247"/>
      <c r="Q3108" s="247"/>
    </row>
    <row r="3109" spans="13:17">
      <c r="M3109" s="247"/>
      <c r="N3109" s="247"/>
      <c r="O3109" s="247"/>
      <c r="P3109" s="247"/>
      <c r="Q3109" s="247"/>
    </row>
    <row r="3110" spans="13:17">
      <c r="M3110" s="247"/>
      <c r="N3110" s="247"/>
      <c r="O3110" s="247"/>
      <c r="P3110" s="247"/>
      <c r="Q3110" s="247"/>
    </row>
    <row r="3111" spans="13:17">
      <c r="M3111" s="247"/>
      <c r="N3111" s="247"/>
      <c r="O3111" s="247"/>
      <c r="P3111" s="247"/>
      <c r="Q3111" s="247"/>
    </row>
    <row r="3112" spans="13:17">
      <c r="M3112" s="247"/>
      <c r="N3112" s="247"/>
      <c r="O3112" s="247"/>
      <c r="P3112" s="247"/>
      <c r="Q3112" s="247"/>
    </row>
    <row r="3113" spans="13:17">
      <c r="M3113" s="247"/>
      <c r="N3113" s="247"/>
      <c r="O3113" s="247"/>
      <c r="P3113" s="247"/>
      <c r="Q3113" s="247"/>
    </row>
    <row r="3114" spans="13:17">
      <c r="M3114" s="247"/>
      <c r="N3114" s="247"/>
      <c r="O3114" s="247"/>
      <c r="P3114" s="247"/>
      <c r="Q3114" s="247"/>
    </row>
    <row r="3115" spans="13:17">
      <c r="M3115" s="247"/>
      <c r="N3115" s="247"/>
      <c r="O3115" s="247"/>
      <c r="P3115" s="247"/>
      <c r="Q3115" s="247"/>
    </row>
    <row r="3116" spans="13:17">
      <c r="M3116" s="247"/>
      <c r="N3116" s="247"/>
      <c r="O3116" s="247"/>
      <c r="P3116" s="247"/>
      <c r="Q3116" s="247"/>
    </row>
    <row r="3117" spans="13:17">
      <c r="M3117" s="247"/>
      <c r="N3117" s="247"/>
      <c r="O3117" s="247"/>
      <c r="P3117" s="247"/>
      <c r="Q3117" s="247"/>
    </row>
    <row r="3118" spans="13:17">
      <c r="M3118" s="247"/>
      <c r="N3118" s="247"/>
      <c r="O3118" s="247"/>
      <c r="P3118" s="247"/>
      <c r="Q3118" s="247"/>
    </row>
    <row r="3119" spans="13:17">
      <c r="M3119" s="247"/>
      <c r="N3119" s="247"/>
      <c r="O3119" s="247"/>
      <c r="P3119" s="247"/>
      <c r="Q3119" s="247"/>
    </row>
    <row r="3120" spans="13:17">
      <c r="M3120" s="247"/>
      <c r="N3120" s="247"/>
      <c r="O3120" s="247"/>
      <c r="P3120" s="247"/>
      <c r="Q3120" s="247"/>
    </row>
    <row r="3121" spans="13:17">
      <c r="M3121" s="247"/>
      <c r="N3121" s="247"/>
      <c r="O3121" s="247"/>
      <c r="P3121" s="247"/>
      <c r="Q3121" s="247"/>
    </row>
    <row r="3122" spans="13:17">
      <c r="M3122" s="247"/>
      <c r="N3122" s="247"/>
      <c r="O3122" s="247"/>
      <c r="P3122" s="247"/>
      <c r="Q3122" s="247"/>
    </row>
    <row r="3123" spans="13:17">
      <c r="M3123" s="247"/>
      <c r="N3123" s="247"/>
      <c r="O3123" s="247"/>
      <c r="P3123" s="247"/>
      <c r="Q3123" s="247"/>
    </row>
    <row r="3124" spans="13:17">
      <c r="M3124" s="247"/>
      <c r="N3124" s="247"/>
      <c r="O3124" s="247"/>
      <c r="P3124" s="247"/>
      <c r="Q3124" s="247"/>
    </row>
    <row r="3125" spans="13:17">
      <c r="M3125" s="247"/>
      <c r="N3125" s="247"/>
      <c r="O3125" s="247"/>
      <c r="P3125" s="247"/>
      <c r="Q3125" s="247"/>
    </row>
    <row r="3126" spans="13:17">
      <c r="M3126" s="247"/>
      <c r="N3126" s="247"/>
      <c r="O3126" s="247"/>
      <c r="P3126" s="247"/>
      <c r="Q3126" s="247"/>
    </row>
    <row r="3127" spans="13:17">
      <c r="M3127" s="247"/>
      <c r="N3127" s="247"/>
      <c r="O3127" s="247"/>
      <c r="P3127" s="247"/>
      <c r="Q3127" s="247"/>
    </row>
    <row r="3128" spans="13:17">
      <c r="M3128" s="247"/>
      <c r="N3128" s="247"/>
      <c r="O3128" s="247"/>
      <c r="P3128" s="247"/>
      <c r="Q3128" s="247"/>
    </row>
    <row r="3129" spans="13:17">
      <c r="M3129" s="247"/>
      <c r="N3129" s="247"/>
      <c r="O3129" s="247"/>
      <c r="P3129" s="247"/>
      <c r="Q3129" s="247"/>
    </row>
    <row r="3130" spans="13:17">
      <c r="M3130" s="247"/>
      <c r="N3130" s="247"/>
      <c r="O3130" s="247"/>
      <c r="P3130" s="247"/>
      <c r="Q3130" s="247"/>
    </row>
    <row r="3131" spans="13:17">
      <c r="M3131" s="247"/>
      <c r="N3131" s="247"/>
      <c r="O3131" s="247"/>
      <c r="P3131" s="247"/>
      <c r="Q3131" s="247"/>
    </row>
    <row r="3132" spans="13:17">
      <c r="M3132" s="247"/>
      <c r="N3132" s="247"/>
      <c r="O3132" s="247"/>
      <c r="P3132" s="247"/>
      <c r="Q3132" s="247"/>
    </row>
    <row r="3133" spans="13:17">
      <c r="M3133" s="247"/>
      <c r="N3133" s="247"/>
      <c r="O3133" s="247"/>
      <c r="P3133" s="247"/>
      <c r="Q3133" s="247"/>
    </row>
    <row r="3134" spans="13:17">
      <c r="M3134" s="247"/>
      <c r="N3134" s="247"/>
      <c r="O3134" s="247"/>
      <c r="P3134" s="247"/>
      <c r="Q3134" s="247"/>
    </row>
    <row r="3135" spans="13:17">
      <c r="M3135" s="247"/>
      <c r="N3135" s="247"/>
      <c r="O3135" s="247"/>
      <c r="P3135" s="247"/>
      <c r="Q3135" s="247"/>
    </row>
    <row r="3136" spans="13:17">
      <c r="M3136" s="247"/>
      <c r="N3136" s="247"/>
      <c r="O3136" s="247"/>
      <c r="P3136" s="247"/>
      <c r="Q3136" s="247"/>
    </row>
    <row r="3137" spans="13:17">
      <c r="M3137" s="247"/>
      <c r="N3137" s="247"/>
      <c r="O3137" s="247"/>
      <c r="P3137" s="247"/>
      <c r="Q3137" s="247"/>
    </row>
    <row r="3138" spans="13:17">
      <c r="M3138" s="247"/>
      <c r="N3138" s="247"/>
      <c r="O3138" s="247"/>
      <c r="P3138" s="247"/>
      <c r="Q3138" s="247"/>
    </row>
    <row r="3139" spans="13:17">
      <c r="M3139" s="247"/>
      <c r="N3139" s="247"/>
      <c r="O3139" s="247"/>
      <c r="P3139" s="247"/>
      <c r="Q3139" s="247"/>
    </row>
    <row r="3140" spans="13:17">
      <c r="M3140" s="247"/>
      <c r="N3140" s="247"/>
      <c r="O3140" s="247"/>
      <c r="P3140" s="247"/>
      <c r="Q3140" s="247"/>
    </row>
    <row r="3141" spans="13:17">
      <c r="M3141" s="247"/>
      <c r="N3141" s="247"/>
      <c r="O3141" s="247"/>
      <c r="P3141" s="247"/>
      <c r="Q3141" s="247"/>
    </row>
    <row r="3142" spans="13:17">
      <c r="M3142" s="247"/>
      <c r="N3142" s="247"/>
      <c r="O3142" s="247"/>
      <c r="P3142" s="247"/>
      <c r="Q3142" s="247"/>
    </row>
    <row r="3143" spans="13:17">
      <c r="M3143" s="247"/>
      <c r="N3143" s="247"/>
      <c r="O3143" s="247"/>
      <c r="P3143" s="247"/>
      <c r="Q3143" s="247"/>
    </row>
    <row r="3144" spans="13:17">
      <c r="M3144" s="247"/>
      <c r="N3144" s="247"/>
      <c r="O3144" s="247"/>
      <c r="P3144" s="247"/>
      <c r="Q3144" s="247"/>
    </row>
    <row r="3145" spans="13:17">
      <c r="M3145" s="247"/>
      <c r="N3145" s="247"/>
      <c r="O3145" s="247"/>
      <c r="P3145" s="247"/>
      <c r="Q3145" s="247"/>
    </row>
    <row r="3146" spans="13:17">
      <c r="M3146" s="247"/>
      <c r="N3146" s="247"/>
      <c r="O3146" s="247"/>
      <c r="P3146" s="247"/>
      <c r="Q3146" s="247"/>
    </row>
    <row r="3147" spans="13:17">
      <c r="M3147" s="247"/>
      <c r="N3147" s="247"/>
      <c r="O3147" s="247"/>
      <c r="P3147" s="247"/>
      <c r="Q3147" s="247"/>
    </row>
    <row r="3148" spans="13:17">
      <c r="M3148" s="247"/>
      <c r="N3148" s="247"/>
      <c r="O3148" s="247"/>
      <c r="P3148" s="247"/>
      <c r="Q3148" s="247"/>
    </row>
    <row r="3149" spans="13:17">
      <c r="M3149" s="247"/>
      <c r="N3149" s="247"/>
      <c r="O3149" s="247"/>
      <c r="P3149" s="247"/>
      <c r="Q3149" s="247"/>
    </row>
    <row r="3150" spans="13:17">
      <c r="M3150" s="247"/>
      <c r="N3150" s="247"/>
      <c r="O3150" s="247"/>
      <c r="P3150" s="247"/>
      <c r="Q3150" s="247"/>
    </row>
    <row r="3151" spans="13:17">
      <c r="M3151" s="247"/>
      <c r="N3151" s="247"/>
      <c r="O3151" s="247"/>
      <c r="P3151" s="247"/>
      <c r="Q3151" s="247"/>
    </row>
    <row r="3152" spans="13:17">
      <c r="M3152" s="247"/>
      <c r="N3152" s="247"/>
      <c r="O3152" s="247"/>
      <c r="P3152" s="247"/>
      <c r="Q3152" s="247"/>
    </row>
    <row r="3153" spans="13:17">
      <c r="M3153" s="247"/>
      <c r="N3153" s="247"/>
      <c r="O3153" s="247"/>
      <c r="P3153" s="247"/>
      <c r="Q3153" s="247"/>
    </row>
    <row r="3154" spans="13:17">
      <c r="M3154" s="247"/>
      <c r="N3154" s="247"/>
      <c r="O3154" s="247"/>
      <c r="P3154" s="247"/>
      <c r="Q3154" s="247"/>
    </row>
    <row r="3155" spans="13:17">
      <c r="M3155" s="247"/>
      <c r="N3155" s="247"/>
      <c r="O3155" s="247"/>
      <c r="P3155" s="247"/>
      <c r="Q3155" s="247"/>
    </row>
    <row r="3156" spans="13:17">
      <c r="M3156" s="247"/>
      <c r="N3156" s="247"/>
      <c r="O3156" s="247"/>
      <c r="P3156" s="247"/>
      <c r="Q3156" s="247"/>
    </row>
    <row r="3157" spans="13:17">
      <c r="M3157" s="247"/>
      <c r="N3157" s="247"/>
      <c r="O3157" s="247"/>
      <c r="P3157" s="247"/>
      <c r="Q3157" s="247"/>
    </row>
    <row r="3158" spans="13:17">
      <c r="M3158" s="247"/>
      <c r="N3158" s="247"/>
      <c r="O3158" s="247"/>
      <c r="P3158" s="247"/>
      <c r="Q3158" s="247"/>
    </row>
    <row r="3159" spans="13:17">
      <c r="M3159" s="247"/>
      <c r="N3159" s="247"/>
      <c r="O3159" s="247"/>
      <c r="P3159" s="247"/>
      <c r="Q3159" s="247"/>
    </row>
    <row r="3160" spans="13:17">
      <c r="M3160" s="247"/>
      <c r="N3160" s="247"/>
      <c r="O3160" s="247"/>
      <c r="P3160" s="247"/>
      <c r="Q3160" s="247"/>
    </row>
    <row r="3161" spans="13:17">
      <c r="M3161" s="247"/>
      <c r="N3161" s="247"/>
      <c r="O3161" s="247"/>
      <c r="P3161" s="247"/>
      <c r="Q3161" s="247"/>
    </row>
    <row r="3162" spans="13:17">
      <c r="M3162" s="247"/>
      <c r="N3162" s="247"/>
      <c r="O3162" s="247"/>
      <c r="P3162" s="247"/>
      <c r="Q3162" s="247"/>
    </row>
    <row r="3163" spans="13:17">
      <c r="M3163" s="247"/>
      <c r="N3163" s="247"/>
      <c r="O3163" s="247"/>
      <c r="P3163" s="247"/>
      <c r="Q3163" s="247"/>
    </row>
    <row r="3164" spans="13:17">
      <c r="M3164" s="247"/>
      <c r="N3164" s="247"/>
      <c r="O3164" s="247"/>
      <c r="P3164" s="247"/>
      <c r="Q3164" s="247"/>
    </row>
    <row r="3165" spans="13:17">
      <c r="M3165" s="247"/>
      <c r="N3165" s="247"/>
      <c r="O3165" s="247"/>
      <c r="P3165" s="247"/>
      <c r="Q3165" s="247"/>
    </row>
    <row r="3166" spans="13:17">
      <c r="M3166" s="247"/>
      <c r="N3166" s="247"/>
      <c r="O3166" s="247"/>
      <c r="P3166" s="247"/>
      <c r="Q3166" s="247"/>
    </row>
    <row r="3167" spans="13:17">
      <c r="M3167" s="247"/>
      <c r="N3167" s="247"/>
      <c r="O3167" s="247"/>
      <c r="P3167" s="247"/>
      <c r="Q3167" s="247"/>
    </row>
    <row r="3168" spans="13:17">
      <c r="M3168" s="247"/>
      <c r="N3168" s="247"/>
      <c r="O3168" s="247"/>
      <c r="P3168" s="247"/>
      <c r="Q3168" s="247"/>
    </row>
    <row r="3169" spans="13:17">
      <c r="M3169" s="247"/>
      <c r="N3169" s="247"/>
      <c r="O3169" s="247"/>
      <c r="P3169" s="247"/>
      <c r="Q3169" s="247"/>
    </row>
    <row r="3170" spans="13:17">
      <c r="M3170" s="247"/>
      <c r="N3170" s="247"/>
      <c r="O3170" s="247"/>
      <c r="P3170" s="247"/>
      <c r="Q3170" s="247"/>
    </row>
    <row r="3171" spans="13:17">
      <c r="M3171" s="247"/>
      <c r="N3171" s="247"/>
      <c r="O3171" s="247"/>
      <c r="P3171" s="247"/>
      <c r="Q3171" s="247"/>
    </row>
    <row r="3172" spans="13:17">
      <c r="M3172" s="247"/>
      <c r="N3172" s="247"/>
      <c r="O3172" s="247"/>
      <c r="P3172" s="247"/>
      <c r="Q3172" s="247"/>
    </row>
    <row r="3173" spans="13:17">
      <c r="M3173" s="247"/>
      <c r="N3173" s="247"/>
      <c r="O3173" s="247"/>
      <c r="P3173" s="247"/>
      <c r="Q3173" s="247"/>
    </row>
    <row r="3174" spans="13:17">
      <c r="M3174" s="247"/>
      <c r="N3174" s="247"/>
      <c r="O3174" s="247"/>
      <c r="P3174" s="247"/>
      <c r="Q3174" s="247"/>
    </row>
    <row r="3175" spans="13:17">
      <c r="M3175" s="247"/>
      <c r="N3175" s="247"/>
      <c r="O3175" s="247"/>
      <c r="P3175" s="247"/>
      <c r="Q3175" s="247"/>
    </row>
    <row r="3176" spans="13:17">
      <c r="M3176" s="247"/>
      <c r="N3176" s="247"/>
      <c r="O3176" s="247"/>
      <c r="P3176" s="247"/>
      <c r="Q3176" s="247"/>
    </row>
    <row r="3177" spans="13:17">
      <c r="M3177" s="247"/>
      <c r="N3177" s="247"/>
      <c r="O3177" s="247"/>
      <c r="P3177" s="247"/>
      <c r="Q3177" s="247"/>
    </row>
    <row r="3178" spans="13:17">
      <c r="M3178" s="247"/>
      <c r="N3178" s="247"/>
      <c r="O3178" s="247"/>
      <c r="P3178" s="247"/>
      <c r="Q3178" s="247"/>
    </row>
    <row r="3179" spans="13:17">
      <c r="M3179" s="247"/>
      <c r="N3179" s="247"/>
      <c r="O3179" s="247"/>
      <c r="P3179" s="247"/>
      <c r="Q3179" s="247"/>
    </row>
    <row r="3180" spans="13:17">
      <c r="M3180" s="247"/>
      <c r="N3180" s="247"/>
      <c r="O3180" s="247"/>
      <c r="P3180" s="247"/>
      <c r="Q3180" s="247"/>
    </row>
    <row r="3181" spans="13:17">
      <c r="M3181" s="247"/>
      <c r="N3181" s="247"/>
      <c r="O3181" s="247"/>
      <c r="P3181" s="247"/>
      <c r="Q3181" s="247"/>
    </row>
    <row r="3182" spans="13:17">
      <c r="M3182" s="247"/>
      <c r="N3182" s="247"/>
      <c r="O3182" s="247"/>
      <c r="P3182" s="247"/>
      <c r="Q3182" s="247"/>
    </row>
    <row r="3183" spans="13:17">
      <c r="M3183" s="247"/>
      <c r="N3183" s="247"/>
      <c r="O3183" s="247"/>
      <c r="P3183" s="247"/>
      <c r="Q3183" s="247"/>
    </row>
    <row r="3184" spans="13:17">
      <c r="M3184" s="247"/>
      <c r="N3184" s="247"/>
      <c r="O3184" s="247"/>
      <c r="P3184" s="247"/>
      <c r="Q3184" s="247"/>
    </row>
    <row r="3185" spans="13:17">
      <c r="M3185" s="247"/>
      <c r="N3185" s="247"/>
      <c r="O3185" s="247"/>
      <c r="P3185" s="247"/>
      <c r="Q3185" s="247"/>
    </row>
    <row r="3186" spans="13:17">
      <c r="M3186" s="247"/>
      <c r="N3186" s="247"/>
      <c r="O3186" s="247"/>
      <c r="P3186" s="247"/>
      <c r="Q3186" s="247"/>
    </row>
    <row r="3187" spans="13:17">
      <c r="M3187" s="247"/>
      <c r="N3187" s="247"/>
      <c r="O3187" s="247"/>
      <c r="P3187" s="247"/>
      <c r="Q3187" s="247"/>
    </row>
    <row r="3188" spans="13:17">
      <c r="M3188" s="247"/>
      <c r="N3188" s="247"/>
      <c r="O3188" s="247"/>
      <c r="P3188" s="247"/>
      <c r="Q3188" s="247"/>
    </row>
    <row r="3189" spans="13:17">
      <c r="M3189" s="247"/>
      <c r="N3189" s="247"/>
      <c r="O3189" s="247"/>
      <c r="P3189" s="247"/>
      <c r="Q3189" s="247"/>
    </row>
    <row r="3190" spans="13:17">
      <c r="M3190" s="247"/>
      <c r="N3190" s="247"/>
      <c r="O3190" s="247"/>
      <c r="P3190" s="247"/>
      <c r="Q3190" s="247"/>
    </row>
    <row r="3191" spans="13:17">
      <c r="M3191" s="247"/>
      <c r="N3191" s="247"/>
      <c r="O3191" s="247"/>
      <c r="P3191" s="247"/>
      <c r="Q3191" s="247"/>
    </row>
    <row r="3192" spans="13:17">
      <c r="M3192" s="247"/>
      <c r="N3192" s="247"/>
      <c r="O3192" s="247"/>
      <c r="P3192" s="247"/>
      <c r="Q3192" s="247"/>
    </row>
    <row r="3193" spans="13:17">
      <c r="M3193" s="247"/>
      <c r="N3193" s="247"/>
      <c r="O3193" s="247"/>
      <c r="P3193" s="247"/>
      <c r="Q3193" s="247"/>
    </row>
    <row r="3194" spans="13:17">
      <c r="M3194" s="247"/>
      <c r="N3194" s="247"/>
      <c r="O3194" s="247"/>
      <c r="P3194" s="247"/>
      <c r="Q3194" s="247"/>
    </row>
    <row r="3195" spans="13:17">
      <c r="M3195" s="247"/>
      <c r="N3195" s="247"/>
      <c r="O3195" s="247"/>
      <c r="P3195" s="247"/>
      <c r="Q3195" s="247"/>
    </row>
    <row r="3196" spans="13:17">
      <c r="M3196" s="247"/>
      <c r="N3196" s="247"/>
      <c r="O3196" s="247"/>
      <c r="P3196" s="247"/>
      <c r="Q3196" s="247"/>
    </row>
    <row r="3197" spans="13:17">
      <c r="M3197" s="247"/>
      <c r="N3197" s="247"/>
      <c r="O3197" s="247"/>
      <c r="P3197" s="247"/>
      <c r="Q3197" s="247"/>
    </row>
    <row r="3198" spans="13:17">
      <c r="M3198" s="247"/>
      <c r="N3198" s="247"/>
      <c r="O3198" s="247"/>
      <c r="P3198" s="247"/>
      <c r="Q3198" s="247"/>
    </row>
    <row r="3199" spans="13:17">
      <c r="M3199" s="247"/>
      <c r="N3199" s="247"/>
      <c r="O3199" s="247"/>
      <c r="P3199" s="247"/>
      <c r="Q3199" s="247"/>
    </row>
    <row r="3200" spans="13:17">
      <c r="M3200" s="247"/>
      <c r="N3200" s="247"/>
      <c r="O3200" s="247"/>
      <c r="P3200" s="247"/>
      <c r="Q3200" s="247"/>
    </row>
    <row r="3201" spans="13:17">
      <c r="M3201" s="247"/>
      <c r="N3201" s="247"/>
      <c r="O3201" s="247"/>
      <c r="P3201" s="247"/>
      <c r="Q3201" s="247"/>
    </row>
    <row r="3202" spans="13:17">
      <c r="M3202" s="247"/>
      <c r="N3202" s="247"/>
      <c r="O3202" s="247"/>
      <c r="P3202" s="247"/>
      <c r="Q3202" s="247"/>
    </row>
    <row r="3203" spans="13:17">
      <c r="M3203" s="247"/>
      <c r="N3203" s="247"/>
      <c r="O3203" s="247"/>
      <c r="P3203" s="247"/>
      <c r="Q3203" s="247"/>
    </row>
    <row r="3204" spans="13:17">
      <c r="M3204" s="247"/>
      <c r="N3204" s="247"/>
      <c r="O3204" s="247"/>
      <c r="P3204" s="247"/>
      <c r="Q3204" s="247"/>
    </row>
    <row r="3205" spans="13:17">
      <c r="M3205" s="247"/>
      <c r="N3205" s="247"/>
      <c r="O3205" s="247"/>
      <c r="P3205" s="247"/>
      <c r="Q3205" s="247"/>
    </row>
    <row r="3206" spans="13:17">
      <c r="M3206" s="247"/>
      <c r="N3206" s="247"/>
      <c r="O3206" s="247"/>
      <c r="P3206" s="247"/>
      <c r="Q3206" s="247"/>
    </row>
    <row r="3207" spans="13:17">
      <c r="M3207" s="247"/>
      <c r="N3207" s="247"/>
      <c r="O3207" s="247"/>
      <c r="P3207" s="247"/>
      <c r="Q3207" s="247"/>
    </row>
    <row r="3208" spans="13:17">
      <c r="M3208" s="247"/>
      <c r="N3208" s="247"/>
      <c r="O3208" s="247"/>
      <c r="P3208" s="247"/>
      <c r="Q3208" s="247"/>
    </row>
    <row r="3209" spans="13:17">
      <c r="M3209" s="247"/>
      <c r="N3209" s="247"/>
      <c r="O3209" s="247"/>
      <c r="P3209" s="247"/>
      <c r="Q3209" s="247"/>
    </row>
    <row r="3210" spans="13:17">
      <c r="M3210" s="247"/>
      <c r="N3210" s="247"/>
      <c r="O3210" s="247"/>
      <c r="P3210" s="247"/>
      <c r="Q3210" s="247"/>
    </row>
    <row r="3211" spans="13:17">
      <c r="M3211" s="247"/>
      <c r="N3211" s="247"/>
      <c r="O3211" s="247"/>
      <c r="P3211" s="247"/>
      <c r="Q3211" s="247"/>
    </row>
    <row r="3212" spans="13:17">
      <c r="M3212" s="247"/>
      <c r="N3212" s="247"/>
      <c r="O3212" s="247"/>
      <c r="P3212" s="247"/>
      <c r="Q3212" s="247"/>
    </row>
    <row r="3213" spans="13:17">
      <c r="M3213" s="247"/>
      <c r="N3213" s="247"/>
      <c r="O3213" s="247"/>
      <c r="P3213" s="247"/>
      <c r="Q3213" s="247"/>
    </row>
    <row r="3214" spans="13:17">
      <c r="M3214" s="247"/>
      <c r="N3214" s="247"/>
      <c r="O3214" s="247"/>
      <c r="P3214" s="247"/>
      <c r="Q3214" s="247"/>
    </row>
    <row r="3215" spans="13:17">
      <c r="M3215" s="247"/>
      <c r="N3215" s="247"/>
      <c r="O3215" s="247"/>
      <c r="P3215" s="247"/>
      <c r="Q3215" s="247"/>
    </row>
    <row r="3216" spans="13:17">
      <c r="M3216" s="247"/>
      <c r="N3216" s="247"/>
      <c r="O3216" s="247"/>
      <c r="P3216" s="247"/>
      <c r="Q3216" s="247"/>
    </row>
    <row r="3217" spans="13:17">
      <c r="M3217" s="247"/>
      <c r="N3217" s="247"/>
      <c r="O3217" s="247"/>
      <c r="P3217" s="247"/>
      <c r="Q3217" s="247"/>
    </row>
    <row r="3218" spans="13:17">
      <c r="M3218" s="247"/>
      <c r="N3218" s="247"/>
      <c r="O3218" s="247"/>
      <c r="P3218" s="247"/>
      <c r="Q3218" s="247"/>
    </row>
    <row r="3219" spans="13:17">
      <c r="M3219" s="247"/>
      <c r="N3219" s="247"/>
      <c r="O3219" s="247"/>
      <c r="P3219" s="247"/>
      <c r="Q3219" s="247"/>
    </row>
    <row r="3220" spans="13:17">
      <c r="M3220" s="247"/>
      <c r="N3220" s="247"/>
      <c r="O3220" s="247"/>
      <c r="P3220" s="247"/>
      <c r="Q3220" s="247"/>
    </row>
    <row r="3221" spans="13:17">
      <c r="M3221" s="247"/>
      <c r="N3221" s="247"/>
      <c r="O3221" s="247"/>
      <c r="P3221" s="247"/>
      <c r="Q3221" s="247"/>
    </row>
    <row r="3222" spans="13:17">
      <c r="M3222" s="247"/>
      <c r="N3222" s="247"/>
      <c r="O3222" s="247"/>
      <c r="P3222" s="247"/>
      <c r="Q3222" s="247"/>
    </row>
    <row r="3223" spans="13:17">
      <c r="M3223" s="247"/>
      <c r="N3223" s="247"/>
      <c r="O3223" s="247"/>
      <c r="P3223" s="247"/>
      <c r="Q3223" s="247"/>
    </row>
    <row r="3224" spans="13:17">
      <c r="M3224" s="247"/>
      <c r="N3224" s="247"/>
      <c r="O3224" s="247"/>
      <c r="P3224" s="247"/>
      <c r="Q3224" s="247"/>
    </row>
    <row r="3225" spans="13:17">
      <c r="M3225" s="247"/>
      <c r="N3225" s="247"/>
      <c r="O3225" s="247"/>
      <c r="P3225" s="247"/>
      <c r="Q3225" s="247"/>
    </row>
    <row r="3226" spans="13:17">
      <c r="M3226" s="247"/>
      <c r="N3226" s="247"/>
      <c r="O3226" s="247"/>
      <c r="P3226" s="247"/>
      <c r="Q3226" s="247"/>
    </row>
    <row r="3227" spans="13:17">
      <c r="M3227" s="247"/>
      <c r="N3227" s="247"/>
      <c r="O3227" s="247"/>
      <c r="P3227" s="247"/>
      <c r="Q3227" s="247"/>
    </row>
    <row r="3228" spans="13:17">
      <c r="M3228" s="247"/>
      <c r="N3228" s="247"/>
      <c r="O3228" s="247"/>
      <c r="P3228" s="247"/>
      <c r="Q3228" s="247"/>
    </row>
    <row r="3229" spans="13:17">
      <c r="M3229" s="247"/>
      <c r="N3229" s="247"/>
      <c r="O3229" s="247"/>
      <c r="P3229" s="247"/>
      <c r="Q3229" s="247"/>
    </row>
    <row r="3230" spans="13:17">
      <c r="M3230" s="247"/>
      <c r="N3230" s="247"/>
      <c r="O3230" s="247"/>
      <c r="P3230" s="247"/>
      <c r="Q3230" s="247"/>
    </row>
    <row r="3231" spans="13:17">
      <c r="M3231" s="247"/>
      <c r="N3231" s="247"/>
      <c r="O3231" s="247"/>
      <c r="P3231" s="247"/>
      <c r="Q3231" s="247"/>
    </row>
    <row r="3232" spans="13:17">
      <c r="M3232" s="247"/>
      <c r="N3232" s="247"/>
      <c r="O3232" s="247"/>
      <c r="P3232" s="247"/>
      <c r="Q3232" s="247"/>
    </row>
    <row r="3233" spans="13:17">
      <c r="M3233" s="247"/>
      <c r="N3233" s="247"/>
      <c r="O3233" s="247"/>
      <c r="P3233" s="247"/>
      <c r="Q3233" s="247"/>
    </row>
    <row r="3234" spans="13:17">
      <c r="M3234" s="247"/>
      <c r="N3234" s="247"/>
      <c r="O3234" s="247"/>
      <c r="P3234" s="247"/>
      <c r="Q3234" s="247"/>
    </row>
    <row r="3235" spans="13:17">
      <c r="M3235" s="247"/>
      <c r="N3235" s="247"/>
      <c r="O3235" s="247"/>
      <c r="P3235" s="247"/>
      <c r="Q3235" s="247"/>
    </row>
    <row r="3236" spans="13:17">
      <c r="M3236" s="247"/>
      <c r="N3236" s="247"/>
      <c r="O3236" s="247"/>
      <c r="P3236" s="247"/>
      <c r="Q3236" s="247"/>
    </row>
    <row r="3237" spans="13:17">
      <c r="M3237" s="247"/>
      <c r="N3237" s="247"/>
      <c r="O3237" s="247"/>
      <c r="P3237" s="247"/>
      <c r="Q3237" s="247"/>
    </row>
    <row r="3238" spans="13:17">
      <c r="M3238" s="247"/>
      <c r="N3238" s="247"/>
      <c r="O3238" s="247"/>
      <c r="P3238" s="247"/>
      <c r="Q3238" s="247"/>
    </row>
    <row r="3239" spans="13:17">
      <c r="M3239" s="247"/>
      <c r="N3239" s="247"/>
      <c r="O3239" s="247"/>
      <c r="P3239" s="247"/>
      <c r="Q3239" s="247"/>
    </row>
    <row r="3240" spans="13:17">
      <c r="M3240" s="247"/>
      <c r="N3240" s="247"/>
      <c r="O3240" s="247"/>
      <c r="P3240" s="247"/>
      <c r="Q3240" s="247"/>
    </row>
    <row r="3241" spans="13:17">
      <c r="M3241" s="247"/>
      <c r="N3241" s="247"/>
      <c r="O3241" s="247"/>
      <c r="P3241" s="247"/>
      <c r="Q3241" s="247"/>
    </row>
    <row r="3242" spans="13:17">
      <c r="M3242" s="247"/>
      <c r="N3242" s="247"/>
      <c r="O3242" s="247"/>
      <c r="P3242" s="247"/>
      <c r="Q3242" s="247"/>
    </row>
    <row r="3243" spans="13:17">
      <c r="M3243" s="247"/>
      <c r="N3243" s="247"/>
      <c r="O3243" s="247"/>
      <c r="P3243" s="247"/>
      <c r="Q3243" s="247"/>
    </row>
    <row r="3244" spans="13:17">
      <c r="M3244" s="247"/>
      <c r="N3244" s="247"/>
      <c r="O3244" s="247"/>
      <c r="P3244" s="247"/>
      <c r="Q3244" s="247"/>
    </row>
    <row r="3245" spans="13:17">
      <c r="M3245" s="247"/>
      <c r="N3245" s="247"/>
      <c r="O3245" s="247"/>
      <c r="P3245" s="247"/>
      <c r="Q3245" s="247"/>
    </row>
    <row r="3246" spans="13:17">
      <c r="M3246" s="247"/>
      <c r="N3246" s="247"/>
      <c r="O3246" s="247"/>
      <c r="P3246" s="247"/>
      <c r="Q3246" s="247"/>
    </row>
    <row r="3247" spans="13:17">
      <c r="M3247" s="247"/>
      <c r="N3247" s="247"/>
      <c r="O3247" s="247"/>
      <c r="P3247" s="247"/>
      <c r="Q3247" s="247"/>
    </row>
    <row r="3248" spans="13:17">
      <c r="M3248" s="247"/>
      <c r="N3248" s="247"/>
      <c r="O3248" s="247"/>
      <c r="P3248" s="247"/>
      <c r="Q3248" s="247"/>
    </row>
    <row r="3249" spans="13:17">
      <c r="M3249" s="247"/>
      <c r="N3249" s="247"/>
      <c r="O3249" s="247"/>
      <c r="P3249" s="247"/>
      <c r="Q3249" s="247"/>
    </row>
    <row r="3250" spans="13:17">
      <c r="M3250" s="247"/>
      <c r="N3250" s="247"/>
      <c r="O3250" s="247"/>
      <c r="P3250" s="247"/>
      <c r="Q3250" s="247"/>
    </row>
    <row r="3251" spans="13:17">
      <c r="M3251" s="247"/>
      <c r="N3251" s="247"/>
      <c r="O3251" s="247"/>
      <c r="P3251" s="247"/>
      <c r="Q3251" s="247"/>
    </row>
    <row r="3252" spans="13:17">
      <c r="M3252" s="247"/>
      <c r="N3252" s="247"/>
      <c r="O3252" s="247"/>
      <c r="P3252" s="247"/>
      <c r="Q3252" s="247"/>
    </row>
    <row r="3253" spans="13:17">
      <c r="M3253" s="247"/>
      <c r="N3253" s="247"/>
      <c r="O3253" s="247"/>
      <c r="P3253" s="247"/>
      <c r="Q3253" s="247"/>
    </row>
    <row r="3254" spans="13:17">
      <c r="M3254" s="247"/>
      <c r="N3254" s="247"/>
      <c r="O3254" s="247"/>
      <c r="P3254" s="247"/>
      <c r="Q3254" s="247"/>
    </row>
    <row r="3255" spans="13:17">
      <c r="M3255" s="247"/>
      <c r="N3255" s="247"/>
      <c r="O3255" s="247"/>
      <c r="P3255" s="247"/>
      <c r="Q3255" s="247"/>
    </row>
    <row r="3256" spans="13:17">
      <c r="M3256" s="247"/>
      <c r="N3256" s="247"/>
      <c r="O3256" s="247"/>
      <c r="P3256" s="247"/>
      <c r="Q3256" s="247"/>
    </row>
    <row r="3257" spans="13:17">
      <c r="M3257" s="247"/>
      <c r="N3257" s="247"/>
      <c r="O3257" s="247"/>
      <c r="P3257" s="247"/>
      <c r="Q3257" s="247"/>
    </row>
    <row r="3258" spans="13:17">
      <c r="M3258" s="247"/>
      <c r="N3258" s="247"/>
      <c r="O3258" s="247"/>
      <c r="P3258" s="247"/>
      <c r="Q3258" s="247"/>
    </row>
    <row r="3259" spans="13:17">
      <c r="M3259" s="247"/>
      <c r="N3259" s="247"/>
      <c r="O3259" s="247"/>
      <c r="P3259" s="247"/>
      <c r="Q3259" s="247"/>
    </row>
    <row r="3260" spans="13:17">
      <c r="M3260" s="247"/>
      <c r="N3260" s="247"/>
      <c r="O3260" s="247"/>
      <c r="P3260" s="247"/>
      <c r="Q3260" s="247"/>
    </row>
    <row r="3261" spans="13:17">
      <c r="M3261" s="247"/>
      <c r="N3261" s="247"/>
      <c r="O3261" s="247"/>
      <c r="P3261" s="247"/>
      <c r="Q3261" s="247"/>
    </row>
    <row r="3262" spans="13:17">
      <c r="M3262" s="247"/>
      <c r="N3262" s="247"/>
      <c r="O3262" s="247"/>
      <c r="P3262" s="247"/>
      <c r="Q3262" s="247"/>
    </row>
    <row r="3263" spans="13:17">
      <c r="M3263" s="247"/>
      <c r="N3263" s="247"/>
      <c r="O3263" s="247"/>
      <c r="P3263" s="247"/>
      <c r="Q3263" s="247"/>
    </row>
    <row r="3264" spans="13:17">
      <c r="M3264" s="247"/>
      <c r="N3264" s="247"/>
      <c r="O3264" s="247"/>
      <c r="P3264" s="247"/>
      <c r="Q3264" s="247"/>
    </row>
    <row r="3265" spans="13:17">
      <c r="M3265" s="247"/>
      <c r="N3265" s="247"/>
      <c r="O3265" s="247"/>
      <c r="P3265" s="247"/>
      <c r="Q3265" s="247"/>
    </row>
    <row r="3266" spans="13:17">
      <c r="M3266" s="247"/>
      <c r="N3266" s="247"/>
      <c r="O3266" s="247"/>
      <c r="P3266" s="247"/>
      <c r="Q3266" s="247"/>
    </row>
    <row r="3267" spans="13:17">
      <c r="M3267" s="247"/>
      <c r="N3267" s="247"/>
      <c r="O3267" s="247"/>
      <c r="P3267" s="247"/>
      <c r="Q3267" s="247"/>
    </row>
    <row r="3268" spans="13:17">
      <c r="M3268" s="247"/>
      <c r="N3268" s="247"/>
      <c r="O3268" s="247"/>
      <c r="P3268" s="247"/>
      <c r="Q3268" s="247"/>
    </row>
    <row r="3269" spans="13:17">
      <c r="M3269" s="247"/>
      <c r="N3269" s="247"/>
      <c r="O3269" s="247"/>
      <c r="P3269" s="247"/>
      <c r="Q3269" s="247"/>
    </row>
    <row r="3270" spans="13:17">
      <c r="M3270" s="247"/>
      <c r="N3270" s="247"/>
      <c r="O3270" s="247"/>
      <c r="P3270" s="247"/>
      <c r="Q3270" s="247"/>
    </row>
    <row r="3271" spans="13:17">
      <c r="M3271" s="247"/>
      <c r="N3271" s="247"/>
      <c r="O3271" s="247"/>
      <c r="P3271" s="247"/>
      <c r="Q3271" s="247"/>
    </row>
    <row r="3272" spans="13:17">
      <c r="M3272" s="247"/>
      <c r="N3272" s="247"/>
      <c r="O3272" s="247"/>
      <c r="P3272" s="247"/>
      <c r="Q3272" s="247"/>
    </row>
    <row r="3273" spans="13:17">
      <c r="M3273" s="247"/>
      <c r="N3273" s="247"/>
      <c r="O3273" s="247"/>
      <c r="P3273" s="247"/>
      <c r="Q3273" s="247"/>
    </row>
    <row r="3274" spans="13:17">
      <c r="M3274" s="247"/>
      <c r="N3274" s="247"/>
      <c r="O3274" s="247"/>
      <c r="P3274" s="247"/>
      <c r="Q3274" s="247"/>
    </row>
    <row r="3275" spans="13:17">
      <c r="M3275" s="247"/>
      <c r="N3275" s="247"/>
      <c r="O3275" s="247"/>
      <c r="P3275" s="247"/>
      <c r="Q3275" s="247"/>
    </row>
    <row r="3276" spans="13:17">
      <c r="M3276" s="247"/>
      <c r="N3276" s="247"/>
      <c r="O3276" s="247"/>
      <c r="P3276" s="247"/>
      <c r="Q3276" s="247"/>
    </row>
    <row r="3277" spans="13:17">
      <c r="M3277" s="247"/>
      <c r="N3277" s="247"/>
      <c r="O3277" s="247"/>
      <c r="P3277" s="247"/>
      <c r="Q3277" s="247"/>
    </row>
    <row r="3278" spans="13:17">
      <c r="M3278" s="247"/>
      <c r="N3278" s="247"/>
      <c r="O3278" s="247"/>
      <c r="P3278" s="247"/>
      <c r="Q3278" s="247"/>
    </row>
    <row r="3279" spans="13:17">
      <c r="M3279" s="247"/>
      <c r="N3279" s="247"/>
      <c r="O3279" s="247"/>
      <c r="P3279" s="247"/>
      <c r="Q3279" s="247"/>
    </row>
    <row r="3280" spans="13:17">
      <c r="M3280" s="247"/>
      <c r="N3280" s="247"/>
      <c r="O3280" s="247"/>
      <c r="P3280" s="247"/>
      <c r="Q3280" s="247"/>
    </row>
    <row r="3281" spans="13:17">
      <c r="M3281" s="247"/>
      <c r="N3281" s="247"/>
      <c r="O3281" s="247"/>
      <c r="P3281" s="247"/>
      <c r="Q3281" s="247"/>
    </row>
    <row r="3282" spans="13:17">
      <c r="M3282" s="247"/>
      <c r="N3282" s="247"/>
      <c r="O3282" s="247"/>
      <c r="P3282" s="247"/>
      <c r="Q3282" s="247"/>
    </row>
    <row r="3283" spans="13:17">
      <c r="M3283" s="247"/>
      <c r="N3283" s="247"/>
      <c r="O3283" s="247"/>
      <c r="P3283" s="247"/>
      <c r="Q3283" s="247"/>
    </row>
    <row r="3284" spans="13:17">
      <c r="M3284" s="247"/>
      <c r="N3284" s="247"/>
      <c r="O3284" s="247"/>
      <c r="P3284" s="247"/>
      <c r="Q3284" s="247"/>
    </row>
    <row r="3285" spans="13:17">
      <c r="M3285" s="247"/>
      <c r="N3285" s="247"/>
      <c r="O3285" s="247"/>
      <c r="P3285" s="247"/>
      <c r="Q3285" s="247"/>
    </row>
    <row r="3286" spans="13:17">
      <c r="M3286" s="247"/>
      <c r="N3286" s="247"/>
      <c r="O3286" s="247"/>
      <c r="P3286" s="247"/>
      <c r="Q3286" s="247"/>
    </row>
    <row r="3287" spans="13:17">
      <c r="M3287" s="247"/>
      <c r="N3287" s="247"/>
      <c r="O3287" s="247"/>
      <c r="P3287" s="247"/>
      <c r="Q3287" s="247"/>
    </row>
    <row r="3288" spans="13:17">
      <c r="M3288" s="247"/>
      <c r="N3288" s="247"/>
      <c r="O3288" s="247"/>
      <c r="P3288" s="247"/>
      <c r="Q3288" s="247"/>
    </row>
    <row r="3289" spans="13:17">
      <c r="M3289" s="247"/>
      <c r="N3289" s="247"/>
      <c r="O3289" s="247"/>
      <c r="P3289" s="247"/>
      <c r="Q3289" s="247"/>
    </row>
    <row r="3290" spans="13:17">
      <c r="M3290" s="247"/>
      <c r="N3290" s="247"/>
      <c r="O3290" s="247"/>
      <c r="P3290" s="247"/>
      <c r="Q3290" s="247"/>
    </row>
    <row r="3291" spans="13:17">
      <c r="M3291" s="247"/>
      <c r="N3291" s="247"/>
      <c r="O3291" s="247"/>
      <c r="P3291" s="247"/>
      <c r="Q3291" s="247"/>
    </row>
    <row r="3292" spans="13:17">
      <c r="M3292" s="247"/>
      <c r="N3292" s="247"/>
      <c r="O3292" s="247"/>
      <c r="P3292" s="247"/>
      <c r="Q3292" s="247"/>
    </row>
    <row r="3293" spans="13:17">
      <c r="M3293" s="247"/>
      <c r="N3293" s="247"/>
      <c r="O3293" s="247"/>
      <c r="P3293" s="247"/>
      <c r="Q3293" s="247"/>
    </row>
    <row r="3294" spans="13:17">
      <c r="M3294" s="247"/>
      <c r="N3294" s="247"/>
      <c r="O3294" s="247"/>
      <c r="P3294" s="247"/>
      <c r="Q3294" s="247"/>
    </row>
    <row r="3295" spans="13:17">
      <c r="M3295" s="247"/>
      <c r="N3295" s="247"/>
      <c r="O3295" s="247"/>
      <c r="P3295" s="247"/>
      <c r="Q3295" s="247"/>
    </row>
    <row r="3296" spans="13:17">
      <c r="M3296" s="247"/>
      <c r="N3296" s="247"/>
      <c r="O3296" s="247"/>
      <c r="P3296" s="247"/>
      <c r="Q3296" s="247"/>
    </row>
    <row r="3297" spans="13:17">
      <c r="M3297" s="247"/>
      <c r="N3297" s="247"/>
      <c r="O3297" s="247"/>
      <c r="P3297" s="247"/>
      <c r="Q3297" s="247"/>
    </row>
    <row r="3298" spans="13:17">
      <c r="M3298" s="247"/>
      <c r="N3298" s="247"/>
      <c r="O3298" s="247"/>
      <c r="P3298" s="247"/>
      <c r="Q3298" s="247"/>
    </row>
    <row r="3299" spans="13:17">
      <c r="M3299" s="247"/>
      <c r="N3299" s="247"/>
      <c r="O3299" s="247"/>
      <c r="P3299" s="247"/>
      <c r="Q3299" s="247"/>
    </row>
    <row r="3300" spans="13:17">
      <c r="M3300" s="247"/>
      <c r="N3300" s="247"/>
      <c r="O3300" s="247"/>
      <c r="P3300" s="247"/>
      <c r="Q3300" s="247"/>
    </row>
    <row r="3301" spans="13:17">
      <c r="M3301" s="247"/>
      <c r="N3301" s="247"/>
      <c r="O3301" s="247"/>
      <c r="P3301" s="247"/>
      <c r="Q3301" s="247"/>
    </row>
    <row r="3302" spans="13:17">
      <c r="M3302" s="247"/>
      <c r="N3302" s="247"/>
      <c r="O3302" s="247"/>
      <c r="P3302" s="247"/>
      <c r="Q3302" s="247"/>
    </row>
    <row r="3303" spans="13:17">
      <c r="M3303" s="247"/>
      <c r="N3303" s="247"/>
      <c r="O3303" s="247"/>
      <c r="P3303" s="247"/>
      <c r="Q3303" s="247"/>
    </row>
    <row r="3304" spans="13:17">
      <c r="M3304" s="247"/>
      <c r="N3304" s="247"/>
      <c r="O3304" s="247"/>
      <c r="P3304" s="247"/>
      <c r="Q3304" s="247"/>
    </row>
    <row r="3305" spans="13:17">
      <c r="M3305" s="247"/>
      <c r="N3305" s="247"/>
      <c r="O3305" s="247"/>
      <c r="P3305" s="247"/>
      <c r="Q3305" s="247"/>
    </row>
    <row r="3306" spans="13:17">
      <c r="M3306" s="247"/>
      <c r="N3306" s="247"/>
      <c r="O3306" s="247"/>
      <c r="P3306" s="247"/>
      <c r="Q3306" s="247"/>
    </row>
    <row r="3307" spans="13:17">
      <c r="M3307" s="247"/>
      <c r="N3307" s="247"/>
      <c r="O3307" s="247"/>
      <c r="P3307" s="247"/>
      <c r="Q3307" s="247"/>
    </row>
    <row r="3308" spans="13:17">
      <c r="M3308" s="247"/>
      <c r="N3308" s="247"/>
      <c r="O3308" s="247"/>
      <c r="P3308" s="247"/>
      <c r="Q3308" s="247"/>
    </row>
    <row r="3309" spans="13:17">
      <c r="M3309" s="247"/>
      <c r="N3309" s="247"/>
      <c r="O3309" s="247"/>
      <c r="P3309" s="247"/>
      <c r="Q3309" s="247"/>
    </row>
    <row r="3310" spans="13:17">
      <c r="M3310" s="247"/>
      <c r="N3310" s="247"/>
      <c r="O3310" s="247"/>
      <c r="P3310" s="247"/>
      <c r="Q3310" s="247"/>
    </row>
    <row r="3311" spans="13:17">
      <c r="M3311" s="247"/>
      <c r="N3311" s="247"/>
      <c r="O3311" s="247"/>
      <c r="P3311" s="247"/>
      <c r="Q3311" s="247"/>
    </row>
    <row r="3312" spans="13:17">
      <c r="M3312" s="247"/>
      <c r="N3312" s="247"/>
      <c r="O3312" s="247"/>
      <c r="P3312" s="247"/>
      <c r="Q3312" s="247"/>
    </row>
    <row r="3313" spans="13:17">
      <c r="M3313" s="247"/>
      <c r="N3313" s="247"/>
      <c r="O3313" s="247"/>
      <c r="P3313" s="247"/>
      <c r="Q3313" s="247"/>
    </row>
    <row r="3314" spans="13:17">
      <c r="M3314" s="247"/>
      <c r="N3314" s="247"/>
      <c r="O3314" s="247"/>
      <c r="P3314" s="247"/>
      <c r="Q3314" s="247"/>
    </row>
    <row r="3315" spans="13:17">
      <c r="M3315" s="247"/>
      <c r="N3315" s="247"/>
      <c r="O3315" s="247"/>
      <c r="P3315" s="247"/>
      <c r="Q3315" s="247"/>
    </row>
    <row r="3316" spans="13:17">
      <c r="M3316" s="247"/>
      <c r="N3316" s="247"/>
      <c r="O3316" s="247"/>
      <c r="P3316" s="247"/>
      <c r="Q3316" s="247"/>
    </row>
    <row r="3317" spans="13:17">
      <c r="M3317" s="247"/>
      <c r="N3317" s="247"/>
      <c r="O3317" s="247"/>
      <c r="P3317" s="247"/>
      <c r="Q3317" s="247"/>
    </row>
    <row r="3318" spans="13:17">
      <c r="M3318" s="247"/>
      <c r="N3318" s="247"/>
      <c r="O3318" s="247"/>
      <c r="P3318" s="247"/>
      <c r="Q3318" s="247"/>
    </row>
    <row r="3319" spans="13:17">
      <c r="M3319" s="247"/>
      <c r="N3319" s="247"/>
      <c r="O3319" s="247"/>
      <c r="P3319" s="247"/>
      <c r="Q3319" s="247"/>
    </row>
    <row r="3320" spans="13:17">
      <c r="M3320" s="247"/>
      <c r="N3320" s="247"/>
      <c r="O3320" s="247"/>
      <c r="P3320" s="247"/>
      <c r="Q3320" s="247"/>
    </row>
    <row r="3321" spans="13:17">
      <c r="M3321" s="247"/>
      <c r="N3321" s="247"/>
      <c r="O3321" s="247"/>
      <c r="P3321" s="247"/>
      <c r="Q3321" s="247"/>
    </row>
    <row r="3322" spans="13:17">
      <c r="M3322" s="247"/>
      <c r="N3322" s="247"/>
      <c r="O3322" s="247"/>
      <c r="P3322" s="247"/>
      <c r="Q3322" s="247"/>
    </row>
    <row r="3323" spans="13:17">
      <c r="M3323" s="247"/>
      <c r="N3323" s="247"/>
      <c r="O3323" s="247"/>
      <c r="P3323" s="247"/>
      <c r="Q3323" s="247"/>
    </row>
    <row r="3324" spans="13:17">
      <c r="M3324" s="247"/>
      <c r="N3324" s="247"/>
      <c r="O3324" s="247"/>
      <c r="P3324" s="247"/>
      <c r="Q3324" s="247"/>
    </row>
    <row r="3325" spans="13:17">
      <c r="M3325" s="247"/>
      <c r="N3325" s="247"/>
      <c r="O3325" s="247"/>
      <c r="P3325" s="247"/>
      <c r="Q3325" s="247"/>
    </row>
    <row r="3326" spans="13:17">
      <c r="M3326" s="247"/>
      <c r="N3326" s="247"/>
      <c r="O3326" s="247"/>
      <c r="P3326" s="247"/>
      <c r="Q3326" s="247"/>
    </row>
    <row r="3327" spans="13:17">
      <c r="M3327" s="247"/>
      <c r="N3327" s="247"/>
      <c r="O3327" s="247"/>
      <c r="P3327" s="247"/>
      <c r="Q3327" s="247"/>
    </row>
    <row r="3328" spans="13:17">
      <c r="M3328" s="247"/>
      <c r="N3328" s="247"/>
      <c r="O3328" s="247"/>
      <c r="P3328" s="247"/>
      <c r="Q3328" s="247"/>
    </row>
    <row r="3329" spans="13:17">
      <c r="M3329" s="247"/>
      <c r="N3329" s="247"/>
      <c r="O3329" s="247"/>
      <c r="P3329" s="247"/>
      <c r="Q3329" s="247"/>
    </row>
    <row r="3330" spans="13:17">
      <c r="M3330" s="247"/>
      <c r="N3330" s="247"/>
      <c r="O3330" s="247"/>
      <c r="P3330" s="247"/>
      <c r="Q3330" s="247"/>
    </row>
    <row r="3331" spans="13:17">
      <c r="M3331" s="247"/>
      <c r="N3331" s="247"/>
      <c r="O3331" s="247"/>
      <c r="P3331" s="247"/>
      <c r="Q3331" s="247"/>
    </row>
    <row r="3332" spans="13:17">
      <c r="M3332" s="247"/>
      <c r="N3332" s="247"/>
      <c r="O3332" s="247"/>
      <c r="P3332" s="247"/>
      <c r="Q3332" s="247"/>
    </row>
    <row r="3333" spans="13:17">
      <c r="M3333" s="247"/>
      <c r="N3333" s="247"/>
      <c r="O3333" s="247"/>
      <c r="P3333" s="247"/>
      <c r="Q3333" s="247"/>
    </row>
    <row r="3334" spans="13:17">
      <c r="M3334" s="247"/>
      <c r="N3334" s="247"/>
      <c r="O3334" s="247"/>
      <c r="P3334" s="247"/>
      <c r="Q3334" s="247"/>
    </row>
    <row r="3335" spans="13:17">
      <c r="M3335" s="247"/>
      <c r="N3335" s="247"/>
      <c r="O3335" s="247"/>
      <c r="P3335" s="247"/>
      <c r="Q3335" s="247"/>
    </row>
    <row r="3336" spans="13:17">
      <c r="M3336" s="247"/>
      <c r="N3336" s="247"/>
      <c r="O3336" s="247"/>
      <c r="P3336" s="247"/>
      <c r="Q3336" s="247"/>
    </row>
    <row r="3337" spans="13:17">
      <c r="M3337" s="247"/>
      <c r="N3337" s="247"/>
      <c r="O3337" s="247"/>
      <c r="P3337" s="247"/>
      <c r="Q3337" s="247"/>
    </row>
    <row r="3338" spans="13:17">
      <c r="M3338" s="247"/>
      <c r="N3338" s="247"/>
      <c r="O3338" s="247"/>
      <c r="P3338" s="247"/>
      <c r="Q3338" s="247"/>
    </row>
    <row r="3339" spans="13:17">
      <c r="M3339" s="247"/>
      <c r="N3339" s="247"/>
      <c r="O3339" s="247"/>
      <c r="P3339" s="247"/>
      <c r="Q3339" s="247"/>
    </row>
    <row r="3340" spans="13:17">
      <c r="M3340" s="247"/>
      <c r="N3340" s="247"/>
      <c r="O3340" s="247"/>
      <c r="P3340" s="247"/>
      <c r="Q3340" s="247"/>
    </row>
    <row r="3341" spans="13:17">
      <c r="M3341" s="247"/>
      <c r="N3341" s="247"/>
      <c r="O3341" s="247"/>
      <c r="P3341" s="247"/>
      <c r="Q3341" s="247"/>
    </row>
    <row r="3342" spans="13:17">
      <c r="M3342" s="247"/>
      <c r="N3342" s="247"/>
      <c r="O3342" s="247"/>
      <c r="P3342" s="247"/>
      <c r="Q3342" s="247"/>
    </row>
    <row r="3343" spans="13:17">
      <c r="M3343" s="247"/>
      <c r="N3343" s="247"/>
      <c r="O3343" s="247"/>
      <c r="P3343" s="247"/>
      <c r="Q3343" s="247"/>
    </row>
    <row r="3344" spans="13:17">
      <c r="M3344" s="247"/>
      <c r="N3344" s="247"/>
      <c r="O3344" s="247"/>
      <c r="P3344" s="247"/>
      <c r="Q3344" s="247"/>
    </row>
    <row r="3345" spans="13:17">
      <c r="M3345" s="247"/>
      <c r="N3345" s="247"/>
      <c r="O3345" s="247"/>
      <c r="P3345" s="247"/>
      <c r="Q3345" s="247"/>
    </row>
    <row r="3346" spans="13:17">
      <c r="M3346" s="247"/>
      <c r="N3346" s="247"/>
      <c r="O3346" s="247"/>
      <c r="P3346" s="247"/>
      <c r="Q3346" s="247"/>
    </row>
    <row r="3347" spans="13:17">
      <c r="M3347" s="247"/>
      <c r="N3347" s="247"/>
      <c r="O3347" s="247"/>
      <c r="P3347" s="247"/>
      <c r="Q3347" s="247"/>
    </row>
    <row r="3348" spans="13:17">
      <c r="M3348" s="247"/>
      <c r="N3348" s="247"/>
      <c r="O3348" s="247"/>
      <c r="P3348" s="247"/>
      <c r="Q3348" s="247"/>
    </row>
    <row r="3349" spans="13:17">
      <c r="M3349" s="247"/>
      <c r="N3349" s="247"/>
      <c r="O3349" s="247"/>
      <c r="P3349" s="247"/>
      <c r="Q3349" s="247"/>
    </row>
    <row r="3350" spans="13:17">
      <c r="M3350" s="247"/>
      <c r="N3350" s="247"/>
      <c r="O3350" s="247"/>
      <c r="P3350" s="247"/>
      <c r="Q3350" s="247"/>
    </row>
    <row r="3351" spans="13:17">
      <c r="M3351" s="247"/>
      <c r="N3351" s="247"/>
      <c r="O3351" s="247"/>
      <c r="P3351" s="247"/>
      <c r="Q3351" s="247"/>
    </row>
    <row r="3352" spans="13:17">
      <c r="M3352" s="247"/>
      <c r="N3352" s="247"/>
      <c r="O3352" s="247"/>
      <c r="P3352" s="247"/>
      <c r="Q3352" s="247"/>
    </row>
    <row r="3353" spans="13:17">
      <c r="M3353" s="247"/>
      <c r="N3353" s="247"/>
      <c r="O3353" s="247"/>
      <c r="P3353" s="247"/>
      <c r="Q3353" s="247"/>
    </row>
    <row r="3354" spans="13:17">
      <c r="M3354" s="247"/>
      <c r="N3354" s="247"/>
      <c r="O3354" s="247"/>
      <c r="P3354" s="247"/>
      <c r="Q3354" s="247"/>
    </row>
    <row r="3355" spans="13:17">
      <c r="M3355" s="247"/>
      <c r="N3355" s="247"/>
      <c r="O3355" s="247"/>
      <c r="P3355" s="247"/>
      <c r="Q3355" s="247"/>
    </row>
    <row r="3356" spans="13:17">
      <c r="M3356" s="247"/>
      <c r="N3356" s="247"/>
      <c r="O3356" s="247"/>
      <c r="P3356" s="247"/>
      <c r="Q3356" s="247"/>
    </row>
    <row r="3357" spans="13:17">
      <c r="M3357" s="247"/>
      <c r="N3357" s="247"/>
      <c r="O3357" s="247"/>
      <c r="P3357" s="247"/>
      <c r="Q3357" s="247"/>
    </row>
    <row r="3358" spans="13:17">
      <c r="M3358" s="247"/>
      <c r="N3358" s="247"/>
      <c r="O3358" s="247"/>
      <c r="P3358" s="247"/>
      <c r="Q3358" s="247"/>
    </row>
    <row r="3359" spans="13:17">
      <c r="M3359" s="247"/>
      <c r="N3359" s="247"/>
      <c r="O3359" s="247"/>
      <c r="P3359" s="247"/>
      <c r="Q3359" s="247"/>
    </row>
    <row r="3360" spans="13:17">
      <c r="M3360" s="247"/>
      <c r="N3360" s="247"/>
      <c r="O3360" s="247"/>
      <c r="P3360" s="247"/>
      <c r="Q3360" s="247"/>
    </row>
    <row r="3361" spans="13:17">
      <c r="M3361" s="247"/>
      <c r="N3361" s="247"/>
      <c r="O3361" s="247"/>
      <c r="P3361" s="247"/>
      <c r="Q3361" s="247"/>
    </row>
    <row r="3362" spans="13:17">
      <c r="M3362" s="247"/>
      <c r="N3362" s="247"/>
      <c r="O3362" s="247"/>
      <c r="P3362" s="247"/>
      <c r="Q3362" s="247"/>
    </row>
    <row r="3363" spans="13:17">
      <c r="M3363" s="247"/>
      <c r="N3363" s="247"/>
      <c r="O3363" s="247"/>
      <c r="P3363" s="247"/>
      <c r="Q3363" s="247"/>
    </row>
    <row r="3364" spans="13:17">
      <c r="M3364" s="247"/>
      <c r="N3364" s="247"/>
      <c r="O3364" s="247"/>
      <c r="P3364" s="247"/>
      <c r="Q3364" s="247"/>
    </row>
    <row r="3365" spans="13:17">
      <c r="M3365" s="247"/>
      <c r="N3365" s="247"/>
      <c r="O3365" s="247"/>
      <c r="P3365" s="247"/>
      <c r="Q3365" s="247"/>
    </row>
    <row r="3366" spans="13:17">
      <c r="M3366" s="247"/>
      <c r="N3366" s="247"/>
      <c r="O3366" s="247"/>
      <c r="P3366" s="247"/>
      <c r="Q3366" s="247"/>
    </row>
    <row r="3367" spans="13:17">
      <c r="M3367" s="247"/>
      <c r="N3367" s="247"/>
      <c r="O3367" s="247"/>
      <c r="P3367" s="247"/>
      <c r="Q3367" s="247"/>
    </row>
    <row r="3368" spans="13:17">
      <c r="M3368" s="247"/>
      <c r="N3368" s="247"/>
      <c r="O3368" s="247"/>
      <c r="P3368" s="247"/>
      <c r="Q3368" s="247"/>
    </row>
    <row r="3369" spans="13:17">
      <c r="M3369" s="247"/>
      <c r="N3369" s="247"/>
      <c r="O3369" s="247"/>
      <c r="P3369" s="247"/>
      <c r="Q3369" s="247"/>
    </row>
    <row r="3370" spans="13:17">
      <c r="M3370" s="247"/>
      <c r="N3370" s="247"/>
      <c r="O3370" s="247"/>
      <c r="P3370" s="247"/>
      <c r="Q3370" s="247"/>
    </row>
    <row r="3371" spans="13:17">
      <c r="M3371" s="247"/>
      <c r="N3371" s="247"/>
      <c r="O3371" s="247"/>
      <c r="P3371" s="247"/>
      <c r="Q3371" s="247"/>
    </row>
    <row r="3372" spans="13:17">
      <c r="M3372" s="247"/>
      <c r="N3372" s="247"/>
      <c r="O3372" s="247"/>
      <c r="P3372" s="247"/>
      <c r="Q3372" s="247"/>
    </row>
    <row r="3373" spans="13:17">
      <c r="M3373" s="247"/>
      <c r="N3373" s="247"/>
      <c r="O3373" s="247"/>
      <c r="P3373" s="247"/>
      <c r="Q3373" s="247"/>
    </row>
    <row r="3374" spans="13:17">
      <c r="M3374" s="247"/>
      <c r="N3374" s="247"/>
      <c r="O3374" s="247"/>
      <c r="P3374" s="247"/>
      <c r="Q3374" s="247"/>
    </row>
    <row r="3375" spans="13:17">
      <c r="M3375" s="247"/>
      <c r="N3375" s="247"/>
      <c r="O3375" s="247"/>
      <c r="P3375" s="247"/>
      <c r="Q3375" s="247"/>
    </row>
    <row r="3376" spans="13:17">
      <c r="M3376" s="247"/>
      <c r="N3376" s="247"/>
      <c r="O3376" s="247"/>
      <c r="P3376" s="247"/>
      <c r="Q3376" s="247"/>
    </row>
    <row r="3377" spans="13:17">
      <c r="M3377" s="247"/>
      <c r="N3377" s="247"/>
      <c r="O3377" s="247"/>
      <c r="P3377" s="247"/>
      <c r="Q3377" s="247"/>
    </row>
    <row r="3378" spans="13:17">
      <c r="M3378" s="247"/>
      <c r="N3378" s="247"/>
      <c r="O3378" s="247"/>
      <c r="P3378" s="247"/>
      <c r="Q3378" s="247"/>
    </row>
    <row r="3379" spans="13:17">
      <c r="M3379" s="247"/>
      <c r="N3379" s="247"/>
      <c r="O3379" s="247"/>
      <c r="P3379" s="247"/>
      <c r="Q3379" s="247"/>
    </row>
    <row r="3380" spans="13:17">
      <c r="M3380" s="247"/>
      <c r="N3380" s="247"/>
      <c r="O3380" s="247"/>
      <c r="P3380" s="247"/>
      <c r="Q3380" s="247"/>
    </row>
    <row r="3381" spans="13:17">
      <c r="M3381" s="247"/>
      <c r="N3381" s="247"/>
      <c r="O3381" s="247"/>
      <c r="P3381" s="247"/>
      <c r="Q3381" s="247"/>
    </row>
    <row r="3382" spans="13:17">
      <c r="M3382" s="247"/>
      <c r="N3382" s="247"/>
      <c r="O3382" s="247"/>
      <c r="P3382" s="247"/>
      <c r="Q3382" s="247"/>
    </row>
    <row r="3383" spans="13:17">
      <c r="M3383" s="247"/>
      <c r="N3383" s="247"/>
      <c r="O3383" s="247"/>
      <c r="P3383" s="247"/>
      <c r="Q3383" s="247"/>
    </row>
    <row r="3384" spans="13:17">
      <c r="M3384" s="247"/>
      <c r="N3384" s="247"/>
      <c r="O3384" s="247"/>
      <c r="P3384" s="247"/>
      <c r="Q3384" s="247"/>
    </row>
    <row r="3385" spans="13:17">
      <c r="M3385" s="247"/>
      <c r="N3385" s="247"/>
      <c r="O3385" s="247"/>
      <c r="P3385" s="247"/>
      <c r="Q3385" s="247"/>
    </row>
    <row r="3386" spans="13:17">
      <c r="M3386" s="247"/>
      <c r="N3386" s="247"/>
      <c r="O3386" s="247"/>
      <c r="P3386" s="247"/>
      <c r="Q3386" s="247"/>
    </row>
    <row r="3387" spans="13:17">
      <c r="M3387" s="247"/>
      <c r="N3387" s="247"/>
      <c r="O3387" s="247"/>
      <c r="P3387" s="247"/>
      <c r="Q3387" s="247"/>
    </row>
    <row r="3388" spans="13:17">
      <c r="M3388" s="247"/>
      <c r="N3388" s="247"/>
      <c r="O3388" s="247"/>
      <c r="P3388" s="247"/>
      <c r="Q3388" s="247"/>
    </row>
    <row r="3389" spans="13:17">
      <c r="M3389" s="247"/>
      <c r="N3389" s="247"/>
      <c r="O3389" s="247"/>
      <c r="P3389" s="247"/>
      <c r="Q3389" s="247"/>
    </row>
    <row r="3390" spans="13:17">
      <c r="M3390" s="247"/>
      <c r="N3390" s="247"/>
      <c r="O3390" s="247"/>
      <c r="P3390" s="247"/>
      <c r="Q3390" s="247"/>
    </row>
    <row r="3391" spans="13:17">
      <c r="M3391" s="247"/>
      <c r="N3391" s="247"/>
      <c r="O3391" s="247"/>
      <c r="P3391" s="247"/>
      <c r="Q3391" s="247"/>
    </row>
    <row r="3392" spans="13:17">
      <c r="M3392" s="247"/>
      <c r="N3392" s="247"/>
      <c r="O3392" s="247"/>
      <c r="P3392" s="247"/>
      <c r="Q3392" s="247"/>
    </row>
    <row r="3393" spans="13:17">
      <c r="M3393" s="247"/>
      <c r="N3393" s="247"/>
      <c r="O3393" s="247"/>
      <c r="P3393" s="247"/>
      <c r="Q3393" s="247"/>
    </row>
    <row r="3394" spans="13:17">
      <c r="M3394" s="247"/>
      <c r="N3394" s="247"/>
      <c r="O3394" s="247"/>
      <c r="P3394" s="247"/>
      <c r="Q3394" s="247"/>
    </row>
    <row r="3395" spans="13:17">
      <c r="M3395" s="247"/>
      <c r="N3395" s="247"/>
      <c r="O3395" s="247"/>
      <c r="P3395" s="247"/>
      <c r="Q3395" s="247"/>
    </row>
    <row r="3396" spans="13:17">
      <c r="M3396" s="247"/>
      <c r="N3396" s="247"/>
      <c r="O3396" s="247"/>
      <c r="P3396" s="247"/>
      <c r="Q3396" s="247"/>
    </row>
    <row r="3397" spans="13:17">
      <c r="M3397" s="247"/>
      <c r="N3397" s="247"/>
      <c r="O3397" s="247"/>
      <c r="P3397" s="247"/>
      <c r="Q3397" s="247"/>
    </row>
    <row r="3398" spans="13:17">
      <c r="M3398" s="247"/>
      <c r="N3398" s="247"/>
      <c r="O3398" s="247"/>
      <c r="P3398" s="247"/>
      <c r="Q3398" s="247"/>
    </row>
    <row r="3399" spans="13:17">
      <c r="M3399" s="247"/>
      <c r="N3399" s="247"/>
      <c r="O3399" s="247"/>
      <c r="P3399" s="247"/>
      <c r="Q3399" s="247"/>
    </row>
    <row r="3400" spans="13:17">
      <c r="M3400" s="247"/>
      <c r="N3400" s="247"/>
      <c r="O3400" s="247"/>
      <c r="P3400" s="247"/>
      <c r="Q3400" s="247"/>
    </row>
    <row r="3401" spans="13:17">
      <c r="M3401" s="247"/>
      <c r="N3401" s="247"/>
      <c r="O3401" s="247"/>
      <c r="P3401" s="247"/>
      <c r="Q3401" s="247"/>
    </row>
    <row r="3402" spans="13:17">
      <c r="M3402" s="247"/>
      <c r="N3402" s="247"/>
      <c r="O3402" s="247"/>
      <c r="P3402" s="247"/>
      <c r="Q3402" s="247"/>
    </row>
    <row r="3403" spans="13:17">
      <c r="M3403" s="247"/>
      <c r="N3403" s="247"/>
      <c r="O3403" s="247"/>
      <c r="P3403" s="247"/>
      <c r="Q3403" s="247"/>
    </row>
    <row r="3404" spans="13:17">
      <c r="M3404" s="247"/>
      <c r="N3404" s="247"/>
      <c r="O3404" s="247"/>
      <c r="P3404" s="247"/>
      <c r="Q3404" s="247"/>
    </row>
    <row r="3405" spans="13:17">
      <c r="M3405" s="247"/>
      <c r="N3405" s="247"/>
      <c r="O3405" s="247"/>
      <c r="P3405" s="247"/>
      <c r="Q3405" s="247"/>
    </row>
    <row r="3406" spans="13:17">
      <c r="M3406" s="247"/>
      <c r="N3406" s="247"/>
      <c r="O3406" s="247"/>
      <c r="P3406" s="247"/>
      <c r="Q3406" s="247"/>
    </row>
    <row r="3407" spans="13:17">
      <c r="M3407" s="247"/>
      <c r="N3407" s="247"/>
      <c r="O3407" s="247"/>
      <c r="P3407" s="247"/>
      <c r="Q3407" s="247"/>
    </row>
    <row r="3408" spans="13:17">
      <c r="M3408" s="247"/>
      <c r="N3408" s="247"/>
      <c r="O3408" s="247"/>
      <c r="P3408" s="247"/>
      <c r="Q3408" s="247"/>
    </row>
    <row r="3409" spans="13:17">
      <c r="M3409" s="247"/>
      <c r="N3409" s="247"/>
      <c r="O3409" s="247"/>
      <c r="P3409" s="247"/>
      <c r="Q3409" s="247"/>
    </row>
    <row r="3410" spans="13:17">
      <c r="M3410" s="247"/>
      <c r="N3410" s="247"/>
      <c r="O3410" s="247"/>
      <c r="P3410" s="247"/>
      <c r="Q3410" s="247"/>
    </row>
    <row r="3411" spans="13:17">
      <c r="M3411" s="247"/>
      <c r="N3411" s="247"/>
      <c r="O3411" s="247"/>
      <c r="P3411" s="247"/>
      <c r="Q3411" s="247"/>
    </row>
    <row r="3412" spans="13:17">
      <c r="M3412" s="247"/>
      <c r="N3412" s="247"/>
      <c r="O3412" s="247"/>
      <c r="P3412" s="247"/>
      <c r="Q3412" s="247"/>
    </row>
    <row r="3413" spans="13:17">
      <c r="M3413" s="247"/>
      <c r="N3413" s="247"/>
      <c r="O3413" s="247"/>
      <c r="P3413" s="247"/>
      <c r="Q3413" s="247"/>
    </row>
    <row r="3414" spans="13:17">
      <c r="M3414" s="247"/>
      <c r="N3414" s="247"/>
      <c r="O3414" s="247"/>
      <c r="P3414" s="247"/>
      <c r="Q3414" s="247"/>
    </row>
    <row r="3415" spans="13:17">
      <c r="M3415" s="247"/>
      <c r="N3415" s="247"/>
      <c r="O3415" s="247"/>
      <c r="P3415" s="247"/>
      <c r="Q3415" s="247"/>
    </row>
    <row r="3416" spans="13:17">
      <c r="M3416" s="247"/>
      <c r="N3416" s="247"/>
      <c r="O3416" s="247"/>
      <c r="P3416" s="247"/>
      <c r="Q3416" s="247"/>
    </row>
    <row r="3417" spans="13:17">
      <c r="M3417" s="247"/>
      <c r="N3417" s="247"/>
      <c r="O3417" s="247"/>
      <c r="P3417" s="247"/>
      <c r="Q3417" s="247"/>
    </row>
    <row r="3418" spans="13:17">
      <c r="M3418" s="247"/>
      <c r="N3418" s="247"/>
      <c r="O3418" s="247"/>
      <c r="P3418" s="247"/>
      <c r="Q3418" s="247"/>
    </row>
    <row r="3419" spans="13:17">
      <c r="M3419" s="247"/>
      <c r="N3419" s="247"/>
      <c r="O3419" s="247"/>
      <c r="P3419" s="247"/>
      <c r="Q3419" s="247"/>
    </row>
    <row r="3420" spans="13:17">
      <c r="M3420" s="247"/>
      <c r="N3420" s="247"/>
      <c r="O3420" s="247"/>
      <c r="P3420" s="247"/>
      <c r="Q3420" s="247"/>
    </row>
    <row r="3421" spans="13:17">
      <c r="M3421" s="247"/>
      <c r="N3421" s="247"/>
      <c r="O3421" s="247"/>
      <c r="P3421" s="247"/>
      <c r="Q3421" s="247"/>
    </row>
    <row r="3422" spans="13:17">
      <c r="M3422" s="247"/>
      <c r="N3422" s="247"/>
      <c r="O3422" s="247"/>
      <c r="P3422" s="247"/>
      <c r="Q3422" s="247"/>
    </row>
    <row r="3423" spans="13:17">
      <c r="M3423" s="247"/>
      <c r="N3423" s="247"/>
      <c r="O3423" s="247"/>
      <c r="P3423" s="247"/>
      <c r="Q3423" s="247"/>
    </row>
    <row r="3424" spans="13:17">
      <c r="M3424" s="247"/>
      <c r="N3424" s="247"/>
      <c r="O3424" s="247"/>
      <c r="P3424" s="247"/>
      <c r="Q3424" s="247"/>
    </row>
    <row r="3425" spans="13:17">
      <c r="M3425" s="247"/>
      <c r="N3425" s="247"/>
      <c r="O3425" s="247"/>
      <c r="P3425" s="247"/>
      <c r="Q3425" s="247"/>
    </row>
    <row r="3426" spans="13:17">
      <c r="M3426" s="247"/>
      <c r="N3426" s="247"/>
      <c r="O3426" s="247"/>
      <c r="P3426" s="247"/>
      <c r="Q3426" s="247"/>
    </row>
    <row r="3427" spans="13:17">
      <c r="M3427" s="247"/>
      <c r="N3427" s="247"/>
      <c r="O3427" s="247"/>
      <c r="P3427" s="247"/>
      <c r="Q3427" s="247"/>
    </row>
    <row r="3428" spans="13:17">
      <c r="M3428" s="247"/>
      <c r="N3428" s="247"/>
      <c r="O3428" s="247"/>
      <c r="P3428" s="247"/>
      <c r="Q3428" s="247"/>
    </row>
    <row r="3429" spans="13:17">
      <c r="M3429" s="247"/>
      <c r="N3429" s="247"/>
      <c r="O3429" s="247"/>
      <c r="P3429" s="247"/>
      <c r="Q3429" s="247"/>
    </row>
    <row r="3430" spans="13:17">
      <c r="M3430" s="247"/>
      <c r="N3430" s="247"/>
      <c r="O3430" s="247"/>
      <c r="P3430" s="247"/>
      <c r="Q3430" s="247"/>
    </row>
    <row r="3431" spans="13:17">
      <c r="M3431" s="247"/>
      <c r="N3431" s="247"/>
      <c r="O3431" s="247"/>
      <c r="P3431" s="247"/>
      <c r="Q3431" s="247"/>
    </row>
    <row r="3432" spans="13:17">
      <c r="M3432" s="247"/>
      <c r="N3432" s="247"/>
      <c r="O3432" s="247"/>
      <c r="P3432" s="247"/>
      <c r="Q3432" s="247"/>
    </row>
    <row r="3433" spans="13:17">
      <c r="M3433" s="247"/>
      <c r="N3433" s="247"/>
      <c r="O3433" s="247"/>
      <c r="P3433" s="247"/>
      <c r="Q3433" s="247"/>
    </row>
    <row r="3434" spans="13:17">
      <c r="M3434" s="247"/>
      <c r="N3434" s="247"/>
      <c r="O3434" s="247"/>
      <c r="P3434" s="247"/>
      <c r="Q3434" s="247"/>
    </row>
    <row r="3435" spans="13:17">
      <c r="M3435" s="247"/>
      <c r="N3435" s="247"/>
      <c r="O3435" s="247"/>
      <c r="P3435" s="247"/>
      <c r="Q3435" s="247"/>
    </row>
    <row r="3436" spans="13:17">
      <c r="M3436" s="247"/>
      <c r="N3436" s="247"/>
      <c r="O3436" s="247"/>
      <c r="P3436" s="247"/>
      <c r="Q3436" s="247"/>
    </row>
    <row r="3437" spans="13:17">
      <c r="M3437" s="247"/>
      <c r="N3437" s="247"/>
      <c r="O3437" s="247"/>
      <c r="P3437" s="247"/>
      <c r="Q3437" s="247"/>
    </row>
    <row r="3438" spans="13:17">
      <c r="M3438" s="247"/>
      <c r="N3438" s="247"/>
      <c r="O3438" s="247"/>
      <c r="P3438" s="247"/>
      <c r="Q3438" s="247"/>
    </row>
    <row r="3439" spans="13:17">
      <c r="M3439" s="247"/>
      <c r="N3439" s="247"/>
      <c r="O3439" s="247"/>
      <c r="P3439" s="247"/>
      <c r="Q3439" s="247"/>
    </row>
    <row r="3440" spans="13:17">
      <c r="M3440" s="247"/>
      <c r="N3440" s="247"/>
      <c r="O3440" s="247"/>
      <c r="P3440" s="247"/>
      <c r="Q3440" s="247"/>
    </row>
    <row r="3441" spans="13:17">
      <c r="M3441" s="247"/>
      <c r="N3441" s="247"/>
      <c r="O3441" s="247"/>
      <c r="P3441" s="247"/>
      <c r="Q3441" s="247"/>
    </row>
    <row r="3442" spans="13:17">
      <c r="M3442" s="247"/>
      <c r="N3442" s="247"/>
      <c r="O3442" s="247"/>
      <c r="P3442" s="247"/>
      <c r="Q3442" s="247"/>
    </row>
    <row r="3443" spans="13:17">
      <c r="M3443" s="247"/>
      <c r="N3443" s="247"/>
      <c r="O3443" s="247"/>
      <c r="P3443" s="247"/>
      <c r="Q3443" s="247"/>
    </row>
    <row r="3444" spans="13:17">
      <c r="M3444" s="247"/>
      <c r="N3444" s="247"/>
      <c r="O3444" s="247"/>
      <c r="P3444" s="247"/>
      <c r="Q3444" s="247"/>
    </row>
    <row r="3445" spans="13:17">
      <c r="M3445" s="247"/>
      <c r="N3445" s="247"/>
      <c r="O3445" s="247"/>
      <c r="P3445" s="247"/>
      <c r="Q3445" s="247"/>
    </row>
    <row r="3446" spans="13:17">
      <c r="M3446" s="247"/>
      <c r="N3446" s="247"/>
      <c r="O3446" s="247"/>
      <c r="P3446" s="247"/>
      <c r="Q3446" s="247"/>
    </row>
    <row r="3447" spans="13:17">
      <c r="M3447" s="247"/>
      <c r="N3447" s="247"/>
      <c r="O3447" s="247"/>
      <c r="P3447" s="247"/>
      <c r="Q3447" s="247"/>
    </row>
    <row r="3448" spans="13:17">
      <c r="M3448" s="247"/>
      <c r="N3448" s="247"/>
      <c r="O3448" s="247"/>
      <c r="P3448" s="247"/>
      <c r="Q3448" s="247"/>
    </row>
    <row r="3449" spans="13:17">
      <c r="M3449" s="247"/>
      <c r="N3449" s="247"/>
      <c r="O3449" s="247"/>
      <c r="P3449" s="247"/>
      <c r="Q3449" s="247"/>
    </row>
    <row r="3450" spans="13:17">
      <c r="M3450" s="247"/>
      <c r="N3450" s="247"/>
      <c r="O3450" s="247"/>
      <c r="P3450" s="247"/>
      <c r="Q3450" s="247"/>
    </row>
    <row r="3451" spans="13:17">
      <c r="M3451" s="247"/>
      <c r="N3451" s="247"/>
      <c r="O3451" s="247"/>
      <c r="P3451" s="247"/>
      <c r="Q3451" s="247"/>
    </row>
    <row r="3452" spans="13:17">
      <c r="M3452" s="247"/>
      <c r="N3452" s="247"/>
      <c r="O3452" s="247"/>
      <c r="P3452" s="247"/>
      <c r="Q3452" s="247"/>
    </row>
    <row r="3453" spans="13:17">
      <c r="M3453" s="247"/>
      <c r="N3453" s="247"/>
      <c r="O3453" s="247"/>
      <c r="P3453" s="247"/>
      <c r="Q3453" s="247"/>
    </row>
    <row r="3454" spans="13:17">
      <c r="M3454" s="247"/>
      <c r="N3454" s="247"/>
      <c r="O3454" s="247"/>
      <c r="P3454" s="247"/>
      <c r="Q3454" s="247"/>
    </row>
    <row r="3455" spans="13:17">
      <c r="M3455" s="247"/>
      <c r="N3455" s="247"/>
      <c r="O3455" s="247"/>
      <c r="P3455" s="247"/>
      <c r="Q3455" s="247"/>
    </row>
    <row r="3456" spans="13:17">
      <c r="M3456" s="247"/>
      <c r="N3456" s="247"/>
      <c r="O3456" s="247"/>
      <c r="P3456" s="247"/>
      <c r="Q3456" s="247"/>
    </row>
    <row r="3457" spans="13:17">
      <c r="M3457" s="247"/>
      <c r="N3457" s="247"/>
      <c r="O3457" s="247"/>
      <c r="P3457" s="247"/>
      <c r="Q3457" s="247"/>
    </row>
    <row r="3458" spans="13:17">
      <c r="M3458" s="247"/>
      <c r="N3458" s="247"/>
      <c r="O3458" s="247"/>
      <c r="P3458" s="247"/>
      <c r="Q3458" s="247"/>
    </row>
    <row r="3459" spans="13:17">
      <c r="M3459" s="247"/>
      <c r="N3459" s="247"/>
      <c r="O3459" s="247"/>
      <c r="P3459" s="247"/>
      <c r="Q3459" s="247"/>
    </row>
    <row r="3460" spans="13:17">
      <c r="M3460" s="247"/>
      <c r="N3460" s="247"/>
      <c r="O3460" s="247"/>
      <c r="P3460" s="247"/>
      <c r="Q3460" s="247"/>
    </row>
    <row r="3461" spans="13:17">
      <c r="M3461" s="247"/>
      <c r="N3461" s="247"/>
      <c r="O3461" s="247"/>
      <c r="P3461" s="247"/>
      <c r="Q3461" s="247"/>
    </row>
    <row r="3462" spans="13:17">
      <c r="M3462" s="247"/>
      <c r="N3462" s="247"/>
      <c r="O3462" s="247"/>
      <c r="P3462" s="247"/>
      <c r="Q3462" s="247"/>
    </row>
    <row r="3463" spans="13:17">
      <c r="M3463" s="247"/>
      <c r="N3463" s="247"/>
      <c r="O3463" s="247"/>
      <c r="P3463" s="247"/>
      <c r="Q3463" s="247"/>
    </row>
    <row r="3464" spans="13:17">
      <c r="M3464" s="247"/>
      <c r="N3464" s="247"/>
      <c r="O3464" s="247"/>
      <c r="P3464" s="247"/>
      <c r="Q3464" s="247"/>
    </row>
    <row r="3465" spans="13:17">
      <c r="M3465" s="247"/>
      <c r="N3465" s="247"/>
      <c r="O3465" s="247"/>
      <c r="P3465" s="247"/>
      <c r="Q3465" s="247"/>
    </row>
    <row r="3466" spans="13:17">
      <c r="M3466" s="247"/>
      <c r="N3466" s="247"/>
      <c r="O3466" s="247"/>
      <c r="P3466" s="247"/>
      <c r="Q3466" s="247"/>
    </row>
    <row r="3467" spans="13:17">
      <c r="M3467" s="247"/>
      <c r="N3467" s="247"/>
      <c r="O3467" s="247"/>
      <c r="P3467" s="247"/>
      <c r="Q3467" s="247"/>
    </row>
    <row r="3468" spans="13:17">
      <c r="M3468" s="247"/>
      <c r="N3468" s="247"/>
      <c r="O3468" s="247"/>
      <c r="P3468" s="247"/>
      <c r="Q3468" s="247"/>
    </row>
    <row r="3469" spans="13:17">
      <c r="M3469" s="247"/>
      <c r="N3469" s="247"/>
      <c r="O3469" s="247"/>
      <c r="P3469" s="247"/>
      <c r="Q3469" s="247"/>
    </row>
    <row r="3470" spans="13:17">
      <c r="M3470" s="247"/>
      <c r="N3470" s="247"/>
      <c r="O3470" s="247"/>
      <c r="P3470" s="247"/>
      <c r="Q3470" s="247"/>
    </row>
    <row r="3471" spans="13:17">
      <c r="M3471" s="247"/>
      <c r="N3471" s="247"/>
      <c r="O3471" s="247"/>
      <c r="P3471" s="247"/>
      <c r="Q3471" s="247"/>
    </row>
    <row r="3472" spans="13:17">
      <c r="M3472" s="247"/>
      <c r="N3472" s="247"/>
      <c r="O3472" s="247"/>
      <c r="P3472" s="247"/>
      <c r="Q3472" s="247"/>
    </row>
    <row r="3473" spans="13:17">
      <c r="M3473" s="247"/>
      <c r="N3473" s="247"/>
      <c r="O3473" s="247"/>
      <c r="P3473" s="247"/>
      <c r="Q3473" s="247"/>
    </row>
    <row r="3474" spans="13:17">
      <c r="M3474" s="247"/>
      <c r="N3474" s="247"/>
      <c r="O3474" s="247"/>
      <c r="P3474" s="247"/>
      <c r="Q3474" s="247"/>
    </row>
    <row r="3475" spans="13:17">
      <c r="M3475" s="247"/>
      <c r="N3475" s="247"/>
      <c r="O3475" s="247"/>
      <c r="P3475" s="247"/>
      <c r="Q3475" s="247"/>
    </row>
    <row r="3476" spans="13:17">
      <c r="M3476" s="247"/>
      <c r="N3476" s="247"/>
      <c r="O3476" s="247"/>
      <c r="P3476" s="247"/>
      <c r="Q3476" s="247"/>
    </row>
    <row r="3477" spans="13:17">
      <c r="M3477" s="247"/>
      <c r="N3477" s="247"/>
      <c r="O3477" s="247"/>
      <c r="P3477" s="247"/>
      <c r="Q3477" s="247"/>
    </row>
    <row r="3478" spans="13:17">
      <c r="M3478" s="247"/>
      <c r="N3478" s="247"/>
      <c r="O3478" s="247"/>
      <c r="P3478" s="247"/>
      <c r="Q3478" s="247"/>
    </row>
    <row r="3479" spans="13:17">
      <c r="M3479" s="247"/>
      <c r="N3479" s="247"/>
      <c r="O3479" s="247"/>
      <c r="P3479" s="247"/>
      <c r="Q3479" s="247"/>
    </row>
    <row r="3480" spans="13:17">
      <c r="M3480" s="247"/>
      <c r="N3480" s="247"/>
      <c r="O3480" s="247"/>
      <c r="P3480" s="247"/>
      <c r="Q3480" s="247"/>
    </row>
    <row r="3481" spans="13:17">
      <c r="M3481" s="247"/>
      <c r="N3481" s="247"/>
      <c r="O3481" s="247"/>
      <c r="P3481" s="247"/>
      <c r="Q3481" s="247"/>
    </row>
    <row r="3482" spans="13:17">
      <c r="M3482" s="247"/>
      <c r="N3482" s="247"/>
      <c r="O3482" s="247"/>
      <c r="P3482" s="247"/>
      <c r="Q3482" s="247"/>
    </row>
    <row r="3483" spans="13:17">
      <c r="M3483" s="247"/>
      <c r="N3483" s="247"/>
      <c r="O3483" s="247"/>
      <c r="P3483" s="247"/>
      <c r="Q3483" s="247"/>
    </row>
    <row r="3484" spans="13:17">
      <c r="M3484" s="247"/>
      <c r="N3484" s="247"/>
      <c r="O3484" s="247"/>
      <c r="P3484" s="247"/>
      <c r="Q3484" s="247"/>
    </row>
    <row r="3485" spans="13:17">
      <c r="M3485" s="247"/>
      <c r="N3485" s="247"/>
      <c r="O3485" s="247"/>
      <c r="P3485" s="247"/>
      <c r="Q3485" s="247"/>
    </row>
    <row r="3486" spans="13:17">
      <c r="M3486" s="247"/>
      <c r="N3486" s="247"/>
      <c r="O3486" s="247"/>
      <c r="P3486" s="247"/>
      <c r="Q3486" s="247"/>
    </row>
    <row r="3487" spans="13:17">
      <c r="M3487" s="247"/>
      <c r="N3487" s="247"/>
      <c r="O3487" s="247"/>
      <c r="P3487" s="247"/>
      <c r="Q3487" s="247"/>
    </row>
    <row r="3488" spans="13:17">
      <c r="M3488" s="247"/>
      <c r="N3488" s="247"/>
      <c r="O3488" s="247"/>
      <c r="P3488" s="247"/>
      <c r="Q3488" s="247"/>
    </row>
    <row r="3489" spans="13:17">
      <c r="M3489" s="247"/>
      <c r="N3489" s="247"/>
      <c r="O3489" s="247"/>
      <c r="P3489" s="247"/>
      <c r="Q3489" s="247"/>
    </row>
    <row r="3490" spans="13:17">
      <c r="M3490" s="247"/>
      <c r="N3490" s="247"/>
      <c r="O3490" s="247"/>
      <c r="P3490" s="247"/>
      <c r="Q3490" s="247"/>
    </row>
    <row r="3491" spans="13:17">
      <c r="M3491" s="247"/>
      <c r="N3491" s="247"/>
      <c r="O3491" s="247"/>
      <c r="P3491" s="247"/>
      <c r="Q3491" s="247"/>
    </row>
    <row r="3492" spans="13:17">
      <c r="M3492" s="247"/>
      <c r="N3492" s="247"/>
      <c r="O3492" s="247"/>
      <c r="P3492" s="247"/>
      <c r="Q3492" s="247"/>
    </row>
    <row r="3493" spans="13:17">
      <c r="M3493" s="247"/>
      <c r="N3493" s="247"/>
      <c r="O3493" s="247"/>
      <c r="P3493" s="247"/>
      <c r="Q3493" s="247"/>
    </row>
    <row r="3494" spans="13:17">
      <c r="M3494" s="247"/>
      <c r="N3494" s="247"/>
      <c r="O3494" s="247"/>
      <c r="P3494" s="247"/>
      <c r="Q3494" s="247"/>
    </row>
    <row r="3495" spans="13:17">
      <c r="M3495" s="247"/>
      <c r="N3495" s="247"/>
      <c r="O3495" s="247"/>
      <c r="P3495" s="247"/>
      <c r="Q3495" s="247"/>
    </row>
    <row r="3496" spans="13:17">
      <c r="M3496" s="247"/>
      <c r="N3496" s="247"/>
      <c r="O3496" s="247"/>
      <c r="P3496" s="247"/>
      <c r="Q3496" s="247"/>
    </row>
    <row r="3497" spans="13:17">
      <c r="M3497" s="247"/>
      <c r="N3497" s="247"/>
      <c r="O3497" s="247"/>
      <c r="P3497" s="247"/>
      <c r="Q3497" s="247"/>
    </row>
    <row r="3498" spans="13:17">
      <c r="M3498" s="247"/>
      <c r="N3498" s="247"/>
      <c r="O3498" s="247"/>
      <c r="P3498" s="247"/>
      <c r="Q3498" s="247"/>
    </row>
    <row r="3499" spans="13:17">
      <c r="M3499" s="247"/>
      <c r="N3499" s="247"/>
      <c r="O3499" s="247"/>
      <c r="P3499" s="247"/>
      <c r="Q3499" s="247"/>
    </row>
    <row r="3500" spans="13:17">
      <c r="M3500" s="247"/>
      <c r="N3500" s="247"/>
      <c r="O3500" s="247"/>
      <c r="P3500" s="247"/>
      <c r="Q3500" s="247"/>
    </row>
    <row r="3501" spans="13:17">
      <c r="M3501" s="247"/>
      <c r="N3501" s="247"/>
      <c r="O3501" s="247"/>
      <c r="P3501" s="247"/>
      <c r="Q3501" s="247"/>
    </row>
    <row r="3502" spans="13:17">
      <c r="M3502" s="247"/>
      <c r="N3502" s="247"/>
      <c r="O3502" s="247"/>
      <c r="P3502" s="247"/>
      <c r="Q3502" s="247"/>
    </row>
    <row r="3503" spans="13:17">
      <c r="M3503" s="247"/>
      <c r="N3503" s="247"/>
      <c r="O3503" s="247"/>
      <c r="P3503" s="247"/>
      <c r="Q3503" s="247"/>
    </row>
    <row r="3504" spans="13:17">
      <c r="M3504" s="247"/>
      <c r="N3504" s="247"/>
      <c r="O3504" s="247"/>
      <c r="P3504" s="247"/>
      <c r="Q3504" s="247"/>
    </row>
    <row r="3505" spans="13:17">
      <c r="M3505" s="247"/>
      <c r="N3505" s="247"/>
      <c r="O3505" s="247"/>
      <c r="P3505" s="247"/>
      <c r="Q3505" s="247"/>
    </row>
    <row r="3506" spans="13:17">
      <c r="M3506" s="247"/>
      <c r="N3506" s="247"/>
      <c r="O3506" s="247"/>
      <c r="P3506" s="247"/>
      <c r="Q3506" s="247"/>
    </row>
    <row r="3507" spans="13:17">
      <c r="M3507" s="247"/>
      <c r="N3507" s="247"/>
      <c r="O3507" s="247"/>
      <c r="P3507" s="247"/>
      <c r="Q3507" s="247"/>
    </row>
    <row r="3508" spans="13:17">
      <c r="M3508" s="247"/>
      <c r="N3508" s="247"/>
      <c r="O3508" s="247"/>
      <c r="P3508" s="247"/>
      <c r="Q3508" s="247"/>
    </row>
    <row r="3509" spans="13:17">
      <c r="M3509" s="247"/>
      <c r="N3509" s="247"/>
      <c r="O3509" s="247"/>
      <c r="P3509" s="247"/>
      <c r="Q3509" s="247"/>
    </row>
    <row r="3510" spans="13:17">
      <c r="M3510" s="247"/>
      <c r="N3510" s="247"/>
      <c r="O3510" s="247"/>
      <c r="P3510" s="247"/>
      <c r="Q3510" s="247"/>
    </row>
    <row r="3511" spans="13:17">
      <c r="M3511" s="247"/>
      <c r="N3511" s="247"/>
      <c r="O3511" s="247"/>
      <c r="P3511" s="247"/>
      <c r="Q3511" s="247"/>
    </row>
    <row r="3512" spans="13:17">
      <c r="M3512" s="247"/>
      <c r="N3512" s="247"/>
      <c r="O3512" s="247"/>
      <c r="P3512" s="247"/>
      <c r="Q3512" s="247"/>
    </row>
    <row r="3513" spans="13:17">
      <c r="M3513" s="247"/>
      <c r="N3513" s="247"/>
      <c r="O3513" s="247"/>
      <c r="P3513" s="247"/>
      <c r="Q3513" s="247"/>
    </row>
    <row r="3514" spans="13:17">
      <c r="M3514" s="247"/>
      <c r="N3514" s="247"/>
      <c r="O3514" s="247"/>
      <c r="P3514" s="247"/>
      <c r="Q3514" s="247"/>
    </row>
    <row r="3515" spans="13:17">
      <c r="M3515" s="247"/>
      <c r="N3515" s="247"/>
      <c r="O3515" s="247"/>
      <c r="P3515" s="247"/>
      <c r="Q3515" s="247"/>
    </row>
    <row r="3516" spans="13:17">
      <c r="M3516" s="247"/>
      <c r="N3516" s="247"/>
      <c r="O3516" s="247"/>
      <c r="P3516" s="247"/>
      <c r="Q3516" s="247"/>
    </row>
    <row r="3517" spans="13:17">
      <c r="M3517" s="247"/>
      <c r="N3517" s="247"/>
      <c r="O3517" s="247"/>
      <c r="P3517" s="247"/>
      <c r="Q3517" s="247"/>
    </row>
    <row r="3518" spans="13:17">
      <c r="M3518" s="247"/>
      <c r="N3518" s="247"/>
      <c r="O3518" s="247"/>
      <c r="P3518" s="247"/>
      <c r="Q3518" s="247"/>
    </row>
    <row r="3519" spans="13:17">
      <c r="M3519" s="247"/>
      <c r="N3519" s="247"/>
      <c r="O3519" s="247"/>
      <c r="P3519" s="247"/>
      <c r="Q3519" s="247"/>
    </row>
    <row r="3520" spans="13:17">
      <c r="M3520" s="247"/>
      <c r="N3520" s="247"/>
      <c r="O3520" s="247"/>
      <c r="P3520" s="247"/>
      <c r="Q3520" s="247"/>
    </row>
    <row r="3521" spans="13:17">
      <c r="M3521" s="247"/>
      <c r="N3521" s="247"/>
      <c r="O3521" s="247"/>
      <c r="P3521" s="247"/>
      <c r="Q3521" s="247"/>
    </row>
    <row r="3522" spans="13:17">
      <c r="M3522" s="247"/>
      <c r="N3522" s="247"/>
      <c r="O3522" s="247"/>
      <c r="P3522" s="247"/>
      <c r="Q3522" s="247"/>
    </row>
    <row r="3523" spans="13:17">
      <c r="M3523" s="247"/>
      <c r="N3523" s="247"/>
      <c r="O3523" s="247"/>
      <c r="P3523" s="247"/>
      <c r="Q3523" s="247"/>
    </row>
    <row r="3524" spans="13:17">
      <c r="M3524" s="247"/>
      <c r="N3524" s="247"/>
      <c r="O3524" s="247"/>
      <c r="P3524" s="247"/>
      <c r="Q3524" s="247"/>
    </row>
    <row r="3525" spans="13:17">
      <c r="M3525" s="247"/>
      <c r="N3525" s="247"/>
      <c r="O3525" s="247"/>
      <c r="P3525" s="247"/>
      <c r="Q3525" s="247"/>
    </row>
    <row r="3526" spans="13:17">
      <c r="M3526" s="247"/>
      <c r="N3526" s="247"/>
      <c r="O3526" s="247"/>
      <c r="P3526" s="247"/>
      <c r="Q3526" s="247"/>
    </row>
    <row r="3527" spans="13:17">
      <c r="M3527" s="247"/>
      <c r="N3527" s="247"/>
      <c r="O3527" s="247"/>
      <c r="P3527" s="247"/>
      <c r="Q3527" s="247"/>
    </row>
    <row r="3528" spans="13:17">
      <c r="M3528" s="247"/>
      <c r="N3528" s="247"/>
      <c r="O3528" s="247"/>
      <c r="P3528" s="247"/>
      <c r="Q3528" s="247"/>
    </row>
    <row r="3529" spans="13:17">
      <c r="M3529" s="247"/>
      <c r="N3529" s="247"/>
      <c r="O3529" s="247"/>
      <c r="P3529" s="247"/>
      <c r="Q3529" s="247"/>
    </row>
    <row r="3530" spans="13:17">
      <c r="M3530" s="247"/>
      <c r="N3530" s="247"/>
      <c r="O3530" s="247"/>
      <c r="P3530" s="247"/>
      <c r="Q3530" s="247"/>
    </row>
    <row r="3531" spans="13:17">
      <c r="M3531" s="247"/>
      <c r="N3531" s="247"/>
      <c r="O3531" s="247"/>
      <c r="P3531" s="247"/>
      <c r="Q3531" s="247"/>
    </row>
    <row r="3532" spans="13:17">
      <c r="M3532" s="247"/>
      <c r="N3532" s="247"/>
      <c r="O3532" s="247"/>
      <c r="P3532" s="247"/>
      <c r="Q3532" s="247"/>
    </row>
    <row r="3533" spans="13:17">
      <c r="M3533" s="247"/>
      <c r="N3533" s="247"/>
      <c r="O3533" s="247"/>
      <c r="P3533" s="247"/>
      <c r="Q3533" s="247"/>
    </row>
    <row r="3534" spans="13:17">
      <c r="M3534" s="247"/>
      <c r="N3534" s="247"/>
      <c r="O3534" s="247"/>
      <c r="P3534" s="247"/>
      <c r="Q3534" s="247"/>
    </row>
    <row r="3535" spans="13:17">
      <c r="M3535" s="247"/>
      <c r="N3535" s="247"/>
      <c r="O3535" s="247"/>
      <c r="P3535" s="247"/>
      <c r="Q3535" s="247"/>
    </row>
    <row r="3536" spans="13:17">
      <c r="M3536" s="247"/>
      <c r="N3536" s="247"/>
      <c r="O3536" s="247"/>
      <c r="P3536" s="247"/>
      <c r="Q3536" s="247"/>
    </row>
    <row r="3537" spans="13:17">
      <c r="M3537" s="247"/>
      <c r="N3537" s="247"/>
      <c r="O3537" s="247"/>
      <c r="P3537" s="247"/>
      <c r="Q3537" s="247"/>
    </row>
    <row r="3538" spans="13:17">
      <c r="M3538" s="247"/>
      <c r="N3538" s="247"/>
      <c r="O3538" s="247"/>
      <c r="P3538" s="247"/>
      <c r="Q3538" s="247"/>
    </row>
    <row r="3539" spans="13:17">
      <c r="M3539" s="247"/>
      <c r="N3539" s="247"/>
      <c r="O3539" s="247"/>
      <c r="P3539" s="247"/>
      <c r="Q3539" s="247"/>
    </row>
    <row r="3540" spans="13:17">
      <c r="M3540" s="247"/>
      <c r="N3540" s="247"/>
      <c r="O3540" s="247"/>
      <c r="P3540" s="247"/>
      <c r="Q3540" s="247"/>
    </row>
    <row r="3541" spans="13:17">
      <c r="M3541" s="247"/>
      <c r="N3541" s="247"/>
      <c r="O3541" s="247"/>
      <c r="P3541" s="247"/>
      <c r="Q3541" s="247"/>
    </row>
    <row r="3542" spans="13:17">
      <c r="M3542" s="247"/>
      <c r="N3542" s="247"/>
      <c r="O3542" s="247"/>
      <c r="P3542" s="247"/>
      <c r="Q3542" s="247"/>
    </row>
    <row r="3543" spans="13:17">
      <c r="M3543" s="247"/>
      <c r="N3543" s="247"/>
      <c r="O3543" s="247"/>
      <c r="P3543" s="247"/>
      <c r="Q3543" s="247"/>
    </row>
    <row r="3544" spans="13:17">
      <c r="M3544" s="247"/>
      <c r="N3544" s="247"/>
      <c r="O3544" s="247"/>
      <c r="P3544" s="247"/>
      <c r="Q3544" s="247"/>
    </row>
    <row r="3545" spans="13:17">
      <c r="M3545" s="247"/>
      <c r="N3545" s="247"/>
      <c r="O3545" s="247"/>
      <c r="P3545" s="247"/>
      <c r="Q3545" s="247"/>
    </row>
    <row r="3546" spans="13:17">
      <c r="M3546" s="247"/>
      <c r="N3546" s="247"/>
      <c r="O3546" s="247"/>
      <c r="P3546" s="247"/>
      <c r="Q3546" s="247"/>
    </row>
    <row r="3547" spans="13:17">
      <c r="M3547" s="247"/>
      <c r="N3547" s="247"/>
      <c r="O3547" s="247"/>
      <c r="P3547" s="247"/>
      <c r="Q3547" s="247"/>
    </row>
    <row r="3548" spans="13:17">
      <c r="M3548" s="247"/>
      <c r="N3548" s="247"/>
      <c r="O3548" s="247"/>
      <c r="P3548" s="247"/>
      <c r="Q3548" s="247"/>
    </row>
    <row r="3549" spans="13:17">
      <c r="M3549" s="247"/>
      <c r="N3549" s="247"/>
      <c r="O3549" s="247"/>
      <c r="P3549" s="247"/>
      <c r="Q3549" s="247"/>
    </row>
    <row r="3550" spans="13:17">
      <c r="M3550" s="247"/>
      <c r="N3550" s="247"/>
      <c r="O3550" s="247"/>
      <c r="P3550" s="247"/>
      <c r="Q3550" s="247"/>
    </row>
    <row r="3551" spans="13:17">
      <c r="M3551" s="247"/>
      <c r="N3551" s="247"/>
      <c r="O3551" s="247"/>
      <c r="P3551" s="247"/>
      <c r="Q3551" s="247"/>
    </row>
    <row r="3552" spans="13:17">
      <c r="M3552" s="247"/>
      <c r="N3552" s="247"/>
      <c r="O3552" s="247"/>
      <c r="P3552" s="247"/>
      <c r="Q3552" s="247"/>
    </row>
    <row r="3553" spans="13:17">
      <c r="M3553" s="247"/>
      <c r="N3553" s="247"/>
      <c r="O3553" s="247"/>
      <c r="P3553" s="247"/>
      <c r="Q3553" s="247"/>
    </row>
    <row r="3554" spans="13:17">
      <c r="M3554" s="247"/>
      <c r="N3554" s="247"/>
      <c r="O3554" s="247"/>
      <c r="P3554" s="247"/>
      <c r="Q3554" s="247"/>
    </row>
    <row r="3555" spans="13:17">
      <c r="M3555" s="247"/>
      <c r="N3555" s="247"/>
      <c r="O3555" s="247"/>
      <c r="P3555" s="247"/>
      <c r="Q3555" s="247"/>
    </row>
    <row r="3556" spans="13:17">
      <c r="M3556" s="247"/>
      <c r="N3556" s="247"/>
      <c r="O3556" s="247"/>
      <c r="P3556" s="247"/>
      <c r="Q3556" s="247"/>
    </row>
    <row r="3557" spans="13:17">
      <c r="M3557" s="247"/>
      <c r="N3557" s="247"/>
      <c r="O3557" s="247"/>
      <c r="P3557" s="247"/>
      <c r="Q3557" s="247"/>
    </row>
    <row r="3558" spans="13:17">
      <c r="M3558" s="247"/>
      <c r="N3558" s="247"/>
      <c r="O3558" s="247"/>
      <c r="P3558" s="247"/>
      <c r="Q3558" s="247"/>
    </row>
    <row r="3559" spans="13:17">
      <c r="M3559" s="247"/>
      <c r="N3559" s="247"/>
      <c r="O3559" s="247"/>
      <c r="P3559" s="247"/>
      <c r="Q3559" s="247"/>
    </row>
    <row r="3560" spans="13:17">
      <c r="M3560" s="247"/>
      <c r="N3560" s="247"/>
      <c r="O3560" s="247"/>
      <c r="P3560" s="247"/>
      <c r="Q3560" s="247"/>
    </row>
    <row r="3561" spans="13:17">
      <c r="M3561" s="247"/>
      <c r="N3561" s="247"/>
      <c r="O3561" s="247"/>
      <c r="P3561" s="247"/>
      <c r="Q3561" s="247"/>
    </row>
    <row r="3562" spans="13:17">
      <c r="M3562" s="247"/>
      <c r="N3562" s="247"/>
      <c r="O3562" s="247"/>
      <c r="P3562" s="247"/>
      <c r="Q3562" s="247"/>
    </row>
    <row r="3563" spans="13:17">
      <c r="M3563" s="247"/>
      <c r="N3563" s="247"/>
      <c r="O3563" s="247"/>
      <c r="P3563" s="247"/>
      <c r="Q3563" s="247"/>
    </row>
    <row r="3564" spans="13:17">
      <c r="M3564" s="247"/>
      <c r="N3564" s="247"/>
      <c r="O3564" s="247"/>
      <c r="P3564" s="247"/>
      <c r="Q3564" s="247"/>
    </row>
    <row r="3565" spans="13:17">
      <c r="M3565" s="247"/>
      <c r="N3565" s="247"/>
      <c r="O3565" s="247"/>
      <c r="P3565" s="247"/>
      <c r="Q3565" s="247"/>
    </row>
    <row r="3566" spans="13:17">
      <c r="M3566" s="247"/>
      <c r="N3566" s="247"/>
      <c r="O3566" s="247"/>
      <c r="P3566" s="247"/>
      <c r="Q3566" s="247"/>
    </row>
    <row r="3567" spans="13:17">
      <c r="M3567" s="247"/>
      <c r="N3567" s="247"/>
      <c r="O3567" s="247"/>
      <c r="P3567" s="247"/>
      <c r="Q3567" s="247"/>
    </row>
    <row r="3568" spans="13:17">
      <c r="M3568" s="247"/>
      <c r="N3568" s="247"/>
      <c r="O3568" s="247"/>
      <c r="P3568" s="247"/>
      <c r="Q3568" s="247"/>
    </row>
    <row r="3569" spans="13:17">
      <c r="M3569" s="247"/>
      <c r="N3569" s="247"/>
      <c r="O3569" s="247"/>
      <c r="P3569" s="247"/>
      <c r="Q3569" s="247"/>
    </row>
    <row r="3570" spans="13:17">
      <c r="M3570" s="247"/>
      <c r="N3570" s="247"/>
      <c r="O3570" s="247"/>
      <c r="P3570" s="247"/>
      <c r="Q3570" s="247"/>
    </row>
    <row r="3571" spans="13:17">
      <c r="M3571" s="247"/>
      <c r="N3571" s="247"/>
      <c r="O3571" s="247"/>
      <c r="P3571" s="247"/>
      <c r="Q3571" s="247"/>
    </row>
    <row r="3572" spans="13:17">
      <c r="M3572" s="247"/>
      <c r="N3572" s="247"/>
      <c r="O3572" s="247"/>
      <c r="P3572" s="247"/>
      <c r="Q3572" s="247"/>
    </row>
    <row r="3573" spans="13:17">
      <c r="M3573" s="247"/>
      <c r="N3573" s="247"/>
      <c r="O3573" s="247"/>
      <c r="P3573" s="247"/>
      <c r="Q3573" s="247"/>
    </row>
    <row r="3574" spans="13:17">
      <c r="M3574" s="247"/>
      <c r="N3574" s="247"/>
      <c r="O3574" s="247"/>
      <c r="P3574" s="247"/>
      <c r="Q3574" s="247"/>
    </row>
    <row r="3575" spans="13:17">
      <c r="M3575" s="247"/>
      <c r="N3575" s="247"/>
      <c r="O3575" s="247"/>
      <c r="P3575" s="247"/>
      <c r="Q3575" s="247"/>
    </row>
    <row r="3576" spans="13:17">
      <c r="M3576" s="247"/>
      <c r="N3576" s="247"/>
      <c r="O3576" s="247"/>
      <c r="P3576" s="247"/>
      <c r="Q3576" s="247"/>
    </row>
    <row r="3577" spans="13:17">
      <c r="M3577" s="247"/>
      <c r="N3577" s="247"/>
      <c r="O3577" s="247"/>
      <c r="P3577" s="247"/>
      <c r="Q3577" s="247"/>
    </row>
    <row r="3578" spans="13:17">
      <c r="M3578" s="247"/>
      <c r="N3578" s="247"/>
      <c r="O3578" s="247"/>
      <c r="P3578" s="247"/>
      <c r="Q3578" s="247"/>
    </row>
    <row r="3579" spans="13:17">
      <c r="M3579" s="247"/>
      <c r="N3579" s="247"/>
      <c r="O3579" s="247"/>
      <c r="P3579" s="247"/>
      <c r="Q3579" s="247"/>
    </row>
    <row r="3580" spans="13:17">
      <c r="M3580" s="247"/>
      <c r="N3580" s="247"/>
      <c r="O3580" s="247"/>
      <c r="P3580" s="247"/>
      <c r="Q3580" s="247"/>
    </row>
    <row r="3581" spans="13:17">
      <c r="M3581" s="247"/>
      <c r="N3581" s="247"/>
      <c r="O3581" s="247"/>
      <c r="P3581" s="247"/>
      <c r="Q3581" s="247"/>
    </row>
    <row r="3582" spans="13:17">
      <c r="M3582" s="247"/>
      <c r="N3582" s="247"/>
      <c r="O3582" s="247"/>
      <c r="P3582" s="247"/>
      <c r="Q3582" s="247"/>
    </row>
    <row r="3583" spans="13:17">
      <c r="M3583" s="247"/>
      <c r="N3583" s="247"/>
      <c r="O3583" s="247"/>
      <c r="P3583" s="247"/>
      <c r="Q3583" s="247"/>
    </row>
    <row r="3584" spans="13:17">
      <c r="M3584" s="247"/>
      <c r="N3584" s="247"/>
      <c r="O3584" s="247"/>
      <c r="P3584" s="247"/>
      <c r="Q3584" s="247"/>
    </row>
    <row r="3585" spans="13:17">
      <c r="M3585" s="247"/>
      <c r="N3585" s="247"/>
      <c r="O3585" s="247"/>
      <c r="P3585" s="247"/>
      <c r="Q3585" s="247"/>
    </row>
    <row r="3586" spans="13:17">
      <c r="M3586" s="247"/>
      <c r="N3586" s="247"/>
      <c r="O3586" s="247"/>
      <c r="P3586" s="247"/>
      <c r="Q3586" s="247"/>
    </row>
    <row r="3587" spans="13:17">
      <c r="M3587" s="247"/>
      <c r="N3587" s="247"/>
      <c r="O3587" s="247"/>
      <c r="P3587" s="247"/>
      <c r="Q3587" s="247"/>
    </row>
    <row r="3588" spans="13:17">
      <c r="M3588" s="247"/>
      <c r="N3588" s="247"/>
      <c r="O3588" s="247"/>
      <c r="P3588" s="247"/>
      <c r="Q3588" s="247"/>
    </row>
    <row r="3589" spans="13:17">
      <c r="M3589" s="247"/>
      <c r="N3589" s="247"/>
      <c r="O3589" s="247"/>
      <c r="P3589" s="247"/>
      <c r="Q3589" s="247"/>
    </row>
    <row r="3590" spans="13:17">
      <c r="M3590" s="247"/>
      <c r="N3590" s="247"/>
      <c r="O3590" s="247"/>
      <c r="P3590" s="247"/>
      <c r="Q3590" s="247"/>
    </row>
    <row r="3591" spans="13:17">
      <c r="M3591" s="247"/>
      <c r="N3591" s="247"/>
      <c r="O3591" s="247"/>
      <c r="P3591" s="247"/>
      <c r="Q3591" s="247"/>
    </row>
    <row r="3592" spans="13:17">
      <c r="M3592" s="247"/>
      <c r="N3592" s="247"/>
      <c r="O3592" s="247"/>
      <c r="P3592" s="247"/>
      <c r="Q3592" s="247"/>
    </row>
    <row r="3593" spans="13:17">
      <c r="M3593" s="247"/>
      <c r="N3593" s="247"/>
      <c r="O3593" s="247"/>
      <c r="P3593" s="247"/>
      <c r="Q3593" s="247"/>
    </row>
    <row r="3594" spans="13:17">
      <c r="M3594" s="247"/>
      <c r="N3594" s="247"/>
      <c r="O3594" s="247"/>
      <c r="P3594" s="247"/>
      <c r="Q3594" s="247"/>
    </row>
    <row r="3595" spans="13:17">
      <c r="M3595" s="247"/>
      <c r="N3595" s="247"/>
      <c r="O3595" s="247"/>
      <c r="P3595" s="247"/>
      <c r="Q3595" s="247"/>
    </row>
    <row r="3596" spans="13:17">
      <c r="M3596" s="247"/>
      <c r="N3596" s="247"/>
      <c r="O3596" s="247"/>
      <c r="P3596" s="247"/>
      <c r="Q3596" s="247"/>
    </row>
    <row r="3597" spans="13:17">
      <c r="M3597" s="247"/>
      <c r="N3597" s="247"/>
      <c r="O3597" s="247"/>
      <c r="P3597" s="247"/>
      <c r="Q3597" s="247"/>
    </row>
    <row r="3598" spans="13:17">
      <c r="M3598" s="247"/>
      <c r="N3598" s="247"/>
      <c r="O3598" s="247"/>
      <c r="P3598" s="247"/>
      <c r="Q3598" s="247"/>
    </row>
    <row r="3599" spans="13:17">
      <c r="M3599" s="247"/>
      <c r="N3599" s="247"/>
      <c r="O3599" s="247"/>
      <c r="P3599" s="247"/>
      <c r="Q3599" s="247"/>
    </row>
    <row r="3600" spans="13:17">
      <c r="M3600" s="247"/>
      <c r="N3600" s="247"/>
      <c r="O3600" s="247"/>
      <c r="P3600" s="247"/>
      <c r="Q3600" s="247"/>
    </row>
    <row r="3601" spans="13:17">
      <c r="M3601" s="247"/>
      <c r="N3601" s="247"/>
      <c r="O3601" s="247"/>
      <c r="P3601" s="247"/>
      <c r="Q3601" s="247"/>
    </row>
    <row r="3602" spans="13:17">
      <c r="M3602" s="247"/>
      <c r="N3602" s="247"/>
      <c r="O3602" s="247"/>
      <c r="P3602" s="247"/>
      <c r="Q3602" s="247"/>
    </row>
    <row r="3603" spans="13:17">
      <c r="M3603" s="247"/>
      <c r="N3603" s="247"/>
      <c r="O3603" s="247"/>
      <c r="P3603" s="247"/>
      <c r="Q3603" s="247"/>
    </row>
    <row r="3604" spans="13:17">
      <c r="M3604" s="247"/>
      <c r="N3604" s="247"/>
      <c r="O3604" s="247"/>
      <c r="P3604" s="247"/>
      <c r="Q3604" s="247"/>
    </row>
    <row r="3605" spans="13:17">
      <c r="M3605" s="247"/>
      <c r="N3605" s="247"/>
      <c r="O3605" s="247"/>
      <c r="P3605" s="247"/>
      <c r="Q3605" s="247"/>
    </row>
    <row r="3606" spans="13:17">
      <c r="M3606" s="247"/>
      <c r="N3606" s="247"/>
      <c r="O3606" s="247"/>
      <c r="P3606" s="247"/>
      <c r="Q3606" s="247"/>
    </row>
    <row r="3607" spans="13:17">
      <c r="M3607" s="247"/>
      <c r="N3607" s="247"/>
      <c r="O3607" s="247"/>
      <c r="P3607" s="247"/>
      <c r="Q3607" s="247"/>
    </row>
    <row r="3608" spans="13:17">
      <c r="M3608" s="247"/>
      <c r="N3608" s="247"/>
      <c r="O3608" s="247"/>
      <c r="P3608" s="247"/>
      <c r="Q3608" s="247"/>
    </row>
    <row r="3609" spans="13:17">
      <c r="M3609" s="247"/>
      <c r="N3609" s="247"/>
      <c r="O3609" s="247"/>
      <c r="P3609" s="247"/>
      <c r="Q3609" s="247"/>
    </row>
    <row r="3610" spans="13:17">
      <c r="M3610" s="247"/>
      <c r="N3610" s="247"/>
      <c r="O3610" s="247"/>
      <c r="P3610" s="247"/>
      <c r="Q3610" s="247"/>
    </row>
    <row r="3611" spans="13:17">
      <c r="M3611" s="247"/>
      <c r="N3611" s="247"/>
      <c r="O3611" s="247"/>
      <c r="P3611" s="247"/>
      <c r="Q3611" s="247"/>
    </row>
    <row r="3612" spans="13:17">
      <c r="M3612" s="247"/>
      <c r="N3612" s="247"/>
      <c r="O3612" s="247"/>
      <c r="P3612" s="247"/>
      <c r="Q3612" s="247"/>
    </row>
    <row r="3613" spans="13:17">
      <c r="M3613" s="247"/>
      <c r="N3613" s="247"/>
      <c r="O3613" s="247"/>
      <c r="P3613" s="247"/>
      <c r="Q3613" s="247"/>
    </row>
    <row r="3614" spans="13:17">
      <c r="M3614" s="247"/>
      <c r="N3614" s="247"/>
      <c r="O3614" s="247"/>
      <c r="P3614" s="247"/>
      <c r="Q3614" s="247"/>
    </row>
    <row r="3615" spans="13:17">
      <c r="M3615" s="247"/>
      <c r="N3615" s="247"/>
      <c r="O3615" s="247"/>
      <c r="P3615" s="247"/>
      <c r="Q3615" s="247"/>
    </row>
    <row r="3616" spans="13:17">
      <c r="M3616" s="247"/>
      <c r="N3616" s="247"/>
      <c r="O3616" s="247"/>
      <c r="P3616" s="247"/>
      <c r="Q3616" s="247"/>
    </row>
    <row r="3617" spans="13:17">
      <c r="M3617" s="247"/>
      <c r="N3617" s="247"/>
      <c r="O3617" s="247"/>
      <c r="P3617" s="247"/>
      <c r="Q3617" s="247"/>
    </row>
    <row r="3618" spans="13:17">
      <c r="M3618" s="247"/>
      <c r="N3618" s="247"/>
      <c r="O3618" s="247"/>
      <c r="P3618" s="247"/>
      <c r="Q3618" s="247"/>
    </row>
    <row r="3619" spans="13:17">
      <c r="M3619" s="247"/>
      <c r="N3619" s="247"/>
      <c r="O3619" s="247"/>
      <c r="P3619" s="247"/>
      <c r="Q3619" s="247"/>
    </row>
    <row r="3620" spans="13:17">
      <c r="M3620" s="247"/>
      <c r="N3620" s="247"/>
      <c r="O3620" s="247"/>
      <c r="P3620" s="247"/>
      <c r="Q3620" s="247"/>
    </row>
    <row r="3621" spans="13:17">
      <c r="M3621" s="247"/>
      <c r="N3621" s="247"/>
      <c r="O3621" s="247"/>
      <c r="P3621" s="247"/>
      <c r="Q3621" s="247"/>
    </row>
    <row r="3622" spans="13:17">
      <c r="M3622" s="247"/>
      <c r="N3622" s="247"/>
      <c r="O3622" s="247"/>
      <c r="P3622" s="247"/>
      <c r="Q3622" s="247"/>
    </row>
    <row r="3623" spans="13:17">
      <c r="M3623" s="247"/>
      <c r="N3623" s="247"/>
      <c r="O3623" s="247"/>
      <c r="P3623" s="247"/>
      <c r="Q3623" s="247"/>
    </row>
    <row r="3624" spans="13:17">
      <c r="M3624" s="247"/>
      <c r="N3624" s="247"/>
      <c r="O3624" s="247"/>
      <c r="P3624" s="247"/>
      <c r="Q3624" s="247"/>
    </row>
    <row r="3625" spans="13:17">
      <c r="M3625" s="247"/>
      <c r="N3625" s="247"/>
      <c r="O3625" s="247"/>
      <c r="P3625" s="247"/>
      <c r="Q3625" s="247"/>
    </row>
    <row r="3626" spans="13:17">
      <c r="M3626" s="247"/>
      <c r="N3626" s="247"/>
      <c r="O3626" s="247"/>
      <c r="P3626" s="247"/>
      <c r="Q3626" s="247"/>
    </row>
    <row r="3627" spans="13:17">
      <c r="M3627" s="247"/>
      <c r="N3627" s="247"/>
      <c r="O3627" s="247"/>
      <c r="P3627" s="247"/>
      <c r="Q3627" s="247"/>
    </row>
    <row r="3628" spans="13:17">
      <c r="M3628" s="247"/>
      <c r="N3628" s="247"/>
      <c r="O3628" s="247"/>
      <c r="P3628" s="247"/>
      <c r="Q3628" s="247"/>
    </row>
    <row r="3629" spans="13:17">
      <c r="M3629" s="247"/>
      <c r="N3629" s="247"/>
      <c r="O3629" s="247"/>
      <c r="P3629" s="247"/>
      <c r="Q3629" s="247"/>
    </row>
    <row r="3630" spans="13:17">
      <c r="M3630" s="247"/>
      <c r="N3630" s="247"/>
      <c r="O3630" s="247"/>
      <c r="P3630" s="247"/>
      <c r="Q3630" s="247"/>
    </row>
    <row r="3631" spans="13:17">
      <c r="M3631" s="247"/>
      <c r="N3631" s="247"/>
      <c r="O3631" s="247"/>
      <c r="P3631" s="247"/>
      <c r="Q3631" s="247"/>
    </row>
    <row r="3632" spans="13:17">
      <c r="M3632" s="247"/>
      <c r="N3632" s="247"/>
      <c r="O3632" s="247"/>
      <c r="P3632" s="247"/>
      <c r="Q3632" s="247"/>
    </row>
    <row r="3633" spans="13:17">
      <c r="M3633" s="247"/>
      <c r="N3633" s="247"/>
      <c r="O3633" s="247"/>
      <c r="P3633" s="247"/>
      <c r="Q3633" s="247"/>
    </row>
    <row r="3634" spans="13:17">
      <c r="M3634" s="247"/>
      <c r="N3634" s="247"/>
      <c r="O3634" s="247"/>
      <c r="P3634" s="247"/>
      <c r="Q3634" s="247"/>
    </row>
    <row r="3635" spans="13:17">
      <c r="M3635" s="247"/>
      <c r="N3635" s="247"/>
      <c r="O3635" s="247"/>
      <c r="P3635" s="247"/>
      <c r="Q3635" s="247"/>
    </row>
    <row r="3636" spans="13:17">
      <c r="M3636" s="247"/>
      <c r="N3636" s="247"/>
      <c r="O3636" s="247"/>
      <c r="P3636" s="247"/>
      <c r="Q3636" s="247"/>
    </row>
    <row r="3637" spans="13:17">
      <c r="M3637" s="247"/>
      <c r="N3637" s="247"/>
      <c r="O3637" s="247"/>
      <c r="P3637" s="247"/>
      <c r="Q3637" s="247"/>
    </row>
    <row r="3638" spans="13:17">
      <c r="M3638" s="247"/>
      <c r="N3638" s="247"/>
      <c r="O3638" s="247"/>
      <c r="P3638" s="247"/>
      <c r="Q3638" s="247"/>
    </row>
    <row r="3639" spans="13:17">
      <c r="M3639" s="247"/>
      <c r="N3639" s="247"/>
      <c r="O3639" s="247"/>
      <c r="P3639" s="247"/>
      <c r="Q3639" s="247"/>
    </row>
    <row r="3640" spans="13:17">
      <c r="M3640" s="247"/>
      <c r="N3640" s="247"/>
      <c r="O3640" s="247"/>
      <c r="P3640" s="247"/>
      <c r="Q3640" s="247"/>
    </row>
    <row r="3641" spans="13:17">
      <c r="M3641" s="247"/>
      <c r="N3641" s="247"/>
      <c r="O3641" s="247"/>
      <c r="P3641" s="247"/>
      <c r="Q3641" s="247"/>
    </row>
    <row r="3642" spans="13:17">
      <c r="M3642" s="247"/>
      <c r="N3642" s="247"/>
      <c r="O3642" s="247"/>
      <c r="P3642" s="247"/>
      <c r="Q3642" s="247"/>
    </row>
    <row r="3643" spans="13:17">
      <c r="M3643" s="247"/>
      <c r="N3643" s="247"/>
      <c r="O3643" s="247"/>
      <c r="P3643" s="247"/>
      <c r="Q3643" s="247"/>
    </row>
    <row r="3644" spans="13:17">
      <c r="M3644" s="247"/>
      <c r="N3644" s="247"/>
      <c r="O3644" s="247"/>
      <c r="P3644" s="247"/>
      <c r="Q3644" s="247"/>
    </row>
    <row r="3645" spans="13:17">
      <c r="M3645" s="247"/>
      <c r="N3645" s="247"/>
      <c r="O3645" s="247"/>
      <c r="P3645" s="247"/>
      <c r="Q3645" s="247"/>
    </row>
    <row r="3646" spans="13:17">
      <c r="M3646" s="247"/>
      <c r="N3646" s="247"/>
      <c r="O3646" s="247"/>
      <c r="P3646" s="247"/>
      <c r="Q3646" s="247"/>
    </row>
    <row r="3647" spans="13:17">
      <c r="M3647" s="247"/>
      <c r="N3647" s="247"/>
      <c r="O3647" s="247"/>
      <c r="P3647" s="247"/>
      <c r="Q3647" s="247"/>
    </row>
    <row r="3648" spans="13:17">
      <c r="M3648" s="247"/>
      <c r="N3648" s="247"/>
      <c r="O3648" s="247"/>
      <c r="P3648" s="247"/>
      <c r="Q3648" s="247"/>
    </row>
    <row r="3649" spans="13:17">
      <c r="M3649" s="247"/>
      <c r="N3649" s="247"/>
      <c r="O3649" s="247"/>
      <c r="P3649" s="247"/>
      <c r="Q3649" s="247"/>
    </row>
    <row r="3650" spans="13:17">
      <c r="M3650" s="247"/>
      <c r="N3650" s="247"/>
      <c r="O3650" s="247"/>
      <c r="P3650" s="247"/>
      <c r="Q3650" s="247"/>
    </row>
    <row r="3651" spans="13:17">
      <c r="M3651" s="247"/>
      <c r="N3651" s="247"/>
      <c r="O3651" s="247"/>
      <c r="P3651" s="247"/>
      <c r="Q3651" s="247"/>
    </row>
    <row r="3652" spans="13:17">
      <c r="M3652" s="247"/>
      <c r="N3652" s="247"/>
      <c r="O3652" s="247"/>
      <c r="P3652" s="247"/>
      <c r="Q3652" s="247"/>
    </row>
    <row r="3653" spans="13:17">
      <c r="M3653" s="247"/>
      <c r="N3653" s="247"/>
      <c r="O3653" s="247"/>
      <c r="P3653" s="247"/>
      <c r="Q3653" s="247"/>
    </row>
    <row r="3654" spans="13:17">
      <c r="M3654" s="247"/>
      <c r="N3654" s="247"/>
      <c r="O3654" s="247"/>
      <c r="P3654" s="247"/>
      <c r="Q3654" s="247"/>
    </row>
    <row r="3655" spans="13:17">
      <c r="M3655" s="247"/>
      <c r="N3655" s="247"/>
      <c r="O3655" s="247"/>
      <c r="P3655" s="247"/>
      <c r="Q3655" s="247"/>
    </row>
    <row r="3656" spans="13:17">
      <c r="M3656" s="247"/>
      <c r="N3656" s="247"/>
      <c r="O3656" s="247"/>
      <c r="P3656" s="247"/>
      <c r="Q3656" s="247"/>
    </row>
    <row r="3657" spans="13:17">
      <c r="M3657" s="247"/>
      <c r="N3657" s="247"/>
      <c r="O3657" s="247"/>
      <c r="P3657" s="247"/>
      <c r="Q3657" s="247"/>
    </row>
    <row r="3658" spans="13:17">
      <c r="M3658" s="247"/>
      <c r="N3658" s="247"/>
      <c r="O3658" s="247"/>
      <c r="P3658" s="247"/>
      <c r="Q3658" s="247"/>
    </row>
    <row r="3659" spans="13:17">
      <c r="M3659" s="247"/>
      <c r="N3659" s="247"/>
      <c r="O3659" s="247"/>
      <c r="P3659" s="247"/>
      <c r="Q3659" s="247"/>
    </row>
    <row r="3660" spans="13:17">
      <c r="M3660" s="247"/>
      <c r="N3660" s="247"/>
      <c r="O3660" s="247"/>
      <c r="P3660" s="247"/>
      <c r="Q3660" s="247"/>
    </row>
    <row r="3661" spans="13:17">
      <c r="M3661" s="247"/>
      <c r="N3661" s="247"/>
      <c r="O3661" s="247"/>
      <c r="P3661" s="247"/>
      <c r="Q3661" s="247"/>
    </row>
    <row r="3662" spans="13:17">
      <c r="M3662" s="247"/>
      <c r="N3662" s="247"/>
      <c r="O3662" s="247"/>
      <c r="P3662" s="247"/>
      <c r="Q3662" s="247"/>
    </row>
    <row r="3663" spans="13:17">
      <c r="M3663" s="247"/>
      <c r="N3663" s="247"/>
      <c r="O3663" s="247"/>
      <c r="P3663" s="247"/>
      <c r="Q3663" s="247"/>
    </row>
    <row r="3664" spans="13:17">
      <c r="M3664" s="247"/>
      <c r="N3664" s="247"/>
      <c r="O3664" s="247"/>
      <c r="P3664" s="247"/>
      <c r="Q3664" s="247"/>
    </row>
    <row r="3665" spans="13:17">
      <c r="M3665" s="247"/>
      <c r="N3665" s="247"/>
      <c r="O3665" s="247"/>
      <c r="P3665" s="247"/>
      <c r="Q3665" s="247"/>
    </row>
    <row r="3666" spans="13:17">
      <c r="M3666" s="247"/>
      <c r="N3666" s="247"/>
      <c r="O3666" s="247"/>
      <c r="P3666" s="247"/>
      <c r="Q3666" s="247"/>
    </row>
    <row r="3667" spans="13:17">
      <c r="M3667" s="247"/>
      <c r="N3667" s="247"/>
      <c r="O3667" s="247"/>
      <c r="P3667" s="247"/>
      <c r="Q3667" s="247"/>
    </row>
    <row r="3668" spans="13:17">
      <c r="M3668" s="247"/>
      <c r="N3668" s="247"/>
      <c r="O3668" s="247"/>
      <c r="P3668" s="247"/>
      <c r="Q3668" s="247"/>
    </row>
    <row r="3669" spans="13:17">
      <c r="M3669" s="247"/>
      <c r="N3669" s="247"/>
      <c r="O3669" s="247"/>
      <c r="P3669" s="247"/>
      <c r="Q3669" s="247"/>
    </row>
    <row r="3670" spans="13:17">
      <c r="M3670" s="247"/>
      <c r="N3670" s="247"/>
      <c r="O3670" s="247"/>
      <c r="P3670" s="247"/>
      <c r="Q3670" s="247"/>
    </row>
    <row r="3671" spans="13:17">
      <c r="M3671" s="247"/>
      <c r="N3671" s="247"/>
      <c r="O3671" s="247"/>
      <c r="P3671" s="247"/>
      <c r="Q3671" s="247"/>
    </row>
    <row r="3672" spans="13:17">
      <c r="M3672" s="247"/>
      <c r="N3672" s="247"/>
      <c r="O3672" s="247"/>
      <c r="P3672" s="247"/>
      <c r="Q3672" s="247"/>
    </row>
    <row r="3673" spans="13:17">
      <c r="M3673" s="247"/>
      <c r="N3673" s="247"/>
      <c r="O3673" s="247"/>
      <c r="P3673" s="247"/>
      <c r="Q3673" s="247"/>
    </row>
    <row r="3674" spans="13:17">
      <c r="M3674" s="247"/>
      <c r="N3674" s="247"/>
      <c r="O3674" s="247"/>
      <c r="P3674" s="247"/>
      <c r="Q3674" s="247"/>
    </row>
    <row r="3675" spans="13:17">
      <c r="M3675" s="247"/>
      <c r="N3675" s="247"/>
      <c r="O3675" s="247"/>
      <c r="P3675" s="247"/>
      <c r="Q3675" s="247"/>
    </row>
    <row r="3676" spans="13:17">
      <c r="M3676" s="247"/>
      <c r="N3676" s="247"/>
      <c r="O3676" s="247"/>
      <c r="P3676" s="247"/>
      <c r="Q3676" s="247"/>
    </row>
    <row r="3677" spans="13:17">
      <c r="M3677" s="247"/>
      <c r="N3677" s="247"/>
      <c r="O3677" s="247"/>
      <c r="P3677" s="247"/>
      <c r="Q3677" s="247"/>
    </row>
    <row r="3678" spans="13:17">
      <c r="M3678" s="247"/>
      <c r="N3678" s="247"/>
      <c r="O3678" s="247"/>
      <c r="P3678" s="247"/>
      <c r="Q3678" s="247"/>
    </row>
    <row r="3679" spans="13:17">
      <c r="M3679" s="247"/>
      <c r="N3679" s="247"/>
      <c r="O3679" s="247"/>
      <c r="P3679" s="247"/>
      <c r="Q3679" s="247"/>
    </row>
    <row r="3680" spans="13:17">
      <c r="M3680" s="247"/>
      <c r="N3680" s="247"/>
      <c r="O3680" s="247"/>
      <c r="P3680" s="247"/>
      <c r="Q3680" s="247"/>
    </row>
    <row r="3681" spans="13:17">
      <c r="M3681" s="247"/>
      <c r="N3681" s="247"/>
      <c r="O3681" s="247"/>
      <c r="P3681" s="247"/>
      <c r="Q3681" s="247"/>
    </row>
    <row r="3682" spans="13:17">
      <c r="M3682" s="247"/>
      <c r="N3682" s="247"/>
      <c r="O3682" s="247"/>
      <c r="P3682" s="247"/>
      <c r="Q3682" s="247"/>
    </row>
    <row r="3683" spans="13:17">
      <c r="M3683" s="247"/>
      <c r="N3683" s="247"/>
      <c r="O3683" s="247"/>
      <c r="P3683" s="247"/>
      <c r="Q3683" s="247"/>
    </row>
    <row r="3684" spans="13:17">
      <c r="M3684" s="247"/>
      <c r="N3684" s="247"/>
      <c r="O3684" s="247"/>
      <c r="P3684" s="247"/>
      <c r="Q3684" s="247"/>
    </row>
    <row r="3685" spans="13:17">
      <c r="M3685" s="247"/>
      <c r="N3685" s="247"/>
      <c r="O3685" s="247"/>
      <c r="P3685" s="247"/>
      <c r="Q3685" s="247"/>
    </row>
    <row r="3686" spans="13:17">
      <c r="M3686" s="247"/>
      <c r="N3686" s="247"/>
      <c r="O3686" s="247"/>
      <c r="P3686" s="247"/>
      <c r="Q3686" s="247"/>
    </row>
    <row r="3687" spans="13:17">
      <c r="M3687" s="247"/>
      <c r="N3687" s="247"/>
      <c r="O3687" s="247"/>
      <c r="P3687" s="247"/>
      <c r="Q3687" s="247"/>
    </row>
    <row r="3688" spans="13:17">
      <c r="M3688" s="247"/>
      <c r="N3688" s="247"/>
      <c r="O3688" s="247"/>
      <c r="P3688" s="247"/>
      <c r="Q3688" s="247"/>
    </row>
    <row r="3689" spans="13:17">
      <c r="M3689" s="247"/>
      <c r="N3689" s="247"/>
      <c r="O3689" s="247"/>
      <c r="P3689" s="247"/>
      <c r="Q3689" s="247"/>
    </row>
    <row r="3690" spans="13:17">
      <c r="M3690" s="247"/>
      <c r="N3690" s="247"/>
      <c r="O3690" s="247"/>
      <c r="P3690" s="247"/>
      <c r="Q3690" s="247"/>
    </row>
    <row r="3691" spans="13:17">
      <c r="M3691" s="247"/>
      <c r="N3691" s="247"/>
      <c r="O3691" s="247"/>
      <c r="P3691" s="247"/>
      <c r="Q3691" s="247"/>
    </row>
    <row r="3692" spans="13:17">
      <c r="M3692" s="247"/>
      <c r="N3692" s="247"/>
      <c r="O3692" s="247"/>
      <c r="P3692" s="247"/>
      <c r="Q3692" s="247"/>
    </row>
    <row r="3693" spans="13:17">
      <c r="M3693" s="247"/>
      <c r="N3693" s="247"/>
      <c r="O3693" s="247"/>
      <c r="P3693" s="247"/>
      <c r="Q3693" s="247"/>
    </row>
    <row r="3694" spans="13:17">
      <c r="M3694" s="247"/>
      <c r="N3694" s="247"/>
      <c r="O3694" s="247"/>
      <c r="P3694" s="247"/>
      <c r="Q3694" s="247"/>
    </row>
    <row r="3695" spans="13:17">
      <c r="M3695" s="247"/>
      <c r="N3695" s="247"/>
      <c r="O3695" s="247"/>
      <c r="P3695" s="247"/>
      <c r="Q3695" s="247"/>
    </row>
    <row r="3696" spans="13:17">
      <c r="M3696" s="247"/>
      <c r="N3696" s="247"/>
      <c r="O3696" s="247"/>
      <c r="P3696" s="247"/>
      <c r="Q3696" s="247"/>
    </row>
    <row r="3697" spans="13:17">
      <c r="M3697" s="247"/>
      <c r="N3697" s="247"/>
      <c r="O3697" s="247"/>
      <c r="P3697" s="247"/>
      <c r="Q3697" s="247"/>
    </row>
    <row r="3698" spans="13:17">
      <c r="M3698" s="247"/>
      <c r="N3698" s="247"/>
      <c r="O3698" s="247"/>
      <c r="P3698" s="247"/>
      <c r="Q3698" s="247"/>
    </row>
    <row r="3699" spans="13:17">
      <c r="M3699" s="247"/>
      <c r="N3699" s="247"/>
      <c r="O3699" s="247"/>
      <c r="P3699" s="247"/>
      <c r="Q3699" s="247"/>
    </row>
    <row r="3700" spans="13:17">
      <c r="M3700" s="247"/>
      <c r="N3700" s="247"/>
      <c r="O3700" s="247"/>
      <c r="P3700" s="247"/>
      <c r="Q3700" s="247"/>
    </row>
    <row r="3701" spans="13:17">
      <c r="M3701" s="247"/>
      <c r="N3701" s="247"/>
      <c r="O3701" s="247"/>
      <c r="P3701" s="247"/>
      <c r="Q3701" s="247"/>
    </row>
    <row r="3702" spans="13:17">
      <c r="M3702" s="247"/>
      <c r="N3702" s="247"/>
      <c r="O3702" s="247"/>
      <c r="P3702" s="247"/>
      <c r="Q3702" s="247"/>
    </row>
    <row r="3703" spans="13:17">
      <c r="M3703" s="247"/>
      <c r="N3703" s="247"/>
      <c r="O3703" s="247"/>
      <c r="P3703" s="247"/>
      <c r="Q3703" s="247"/>
    </row>
    <row r="3704" spans="13:17">
      <c r="M3704" s="247"/>
      <c r="N3704" s="247"/>
      <c r="O3704" s="247"/>
      <c r="P3704" s="247"/>
      <c r="Q3704" s="247"/>
    </row>
    <row r="3705" spans="13:17">
      <c r="M3705" s="247"/>
      <c r="N3705" s="247"/>
      <c r="O3705" s="247"/>
      <c r="P3705" s="247"/>
      <c r="Q3705" s="247"/>
    </row>
    <row r="3706" spans="13:17">
      <c r="M3706" s="247"/>
      <c r="N3706" s="247"/>
      <c r="O3706" s="247"/>
      <c r="P3706" s="247"/>
      <c r="Q3706" s="247"/>
    </row>
    <row r="3707" spans="13:17">
      <c r="M3707" s="247"/>
      <c r="N3707" s="247"/>
      <c r="O3707" s="247"/>
      <c r="P3707" s="247"/>
      <c r="Q3707" s="247"/>
    </row>
    <row r="3708" spans="13:17">
      <c r="M3708" s="247"/>
      <c r="N3708" s="247"/>
      <c r="O3708" s="247"/>
      <c r="P3708" s="247"/>
      <c r="Q3708" s="247"/>
    </row>
    <row r="3709" spans="13:17">
      <c r="M3709" s="247"/>
      <c r="N3709" s="247"/>
      <c r="O3709" s="247"/>
      <c r="P3709" s="247"/>
      <c r="Q3709" s="247"/>
    </row>
    <row r="3710" spans="13:17">
      <c r="M3710" s="247"/>
      <c r="N3710" s="247"/>
      <c r="O3710" s="247"/>
      <c r="P3710" s="247"/>
      <c r="Q3710" s="247"/>
    </row>
    <row r="3711" spans="13:17">
      <c r="M3711" s="247"/>
      <c r="N3711" s="247"/>
      <c r="O3711" s="247"/>
      <c r="P3711" s="247"/>
      <c r="Q3711" s="247"/>
    </row>
    <row r="3712" spans="13:17">
      <c r="M3712" s="247"/>
      <c r="N3712" s="247"/>
      <c r="O3712" s="247"/>
      <c r="P3712" s="247"/>
      <c r="Q3712" s="247"/>
    </row>
    <row r="3713" spans="13:17">
      <c r="M3713" s="247"/>
      <c r="N3713" s="247"/>
      <c r="O3713" s="247"/>
      <c r="P3713" s="247"/>
      <c r="Q3713" s="247"/>
    </row>
    <row r="3714" spans="13:17">
      <c r="M3714" s="247"/>
      <c r="N3714" s="247"/>
      <c r="O3714" s="247"/>
      <c r="P3714" s="247"/>
      <c r="Q3714" s="247"/>
    </row>
    <row r="3715" spans="13:17">
      <c r="M3715" s="247"/>
      <c r="N3715" s="247"/>
      <c r="O3715" s="247"/>
      <c r="P3715" s="247"/>
      <c r="Q3715" s="247"/>
    </row>
    <row r="3716" spans="13:17">
      <c r="M3716" s="247"/>
      <c r="N3716" s="247"/>
      <c r="O3716" s="247"/>
      <c r="P3716" s="247"/>
      <c r="Q3716" s="247"/>
    </row>
    <row r="3717" spans="13:17">
      <c r="M3717" s="247"/>
      <c r="N3717" s="247"/>
      <c r="O3717" s="247"/>
      <c r="P3717" s="247"/>
      <c r="Q3717" s="247"/>
    </row>
    <row r="3718" spans="13:17">
      <c r="M3718" s="247"/>
      <c r="N3718" s="247"/>
      <c r="O3718" s="247"/>
      <c r="P3718" s="247"/>
      <c r="Q3718" s="247"/>
    </row>
    <row r="3719" spans="13:17">
      <c r="M3719" s="247"/>
      <c r="N3719" s="247"/>
      <c r="O3719" s="247"/>
      <c r="P3719" s="247"/>
      <c r="Q3719" s="247"/>
    </row>
    <row r="3720" spans="13:17">
      <c r="M3720" s="247"/>
      <c r="N3720" s="247"/>
      <c r="O3720" s="247"/>
      <c r="P3720" s="247"/>
      <c r="Q3720" s="247"/>
    </row>
    <row r="3721" spans="13:17">
      <c r="M3721" s="247"/>
      <c r="N3721" s="247"/>
      <c r="O3721" s="247"/>
      <c r="P3721" s="247"/>
      <c r="Q3721" s="247"/>
    </row>
    <row r="3722" spans="13:17">
      <c r="M3722" s="247"/>
      <c r="N3722" s="247"/>
      <c r="O3722" s="247"/>
      <c r="P3722" s="247"/>
      <c r="Q3722" s="247"/>
    </row>
    <row r="3723" spans="13:17">
      <c r="M3723" s="247"/>
      <c r="N3723" s="247"/>
      <c r="O3723" s="247"/>
      <c r="P3723" s="247"/>
      <c r="Q3723" s="247"/>
    </row>
    <row r="3724" spans="13:17">
      <c r="M3724" s="247"/>
      <c r="N3724" s="247"/>
      <c r="O3724" s="247"/>
      <c r="P3724" s="247"/>
      <c r="Q3724" s="247"/>
    </row>
    <row r="3725" spans="13:17">
      <c r="M3725" s="247"/>
      <c r="N3725" s="247"/>
      <c r="O3725" s="247"/>
      <c r="P3725" s="247"/>
      <c r="Q3725" s="247"/>
    </row>
    <row r="3726" spans="13:17">
      <c r="M3726" s="247"/>
      <c r="N3726" s="247"/>
      <c r="O3726" s="247"/>
      <c r="P3726" s="247"/>
      <c r="Q3726" s="247"/>
    </row>
    <row r="3727" spans="13:17">
      <c r="M3727" s="247"/>
      <c r="N3727" s="247"/>
      <c r="O3727" s="247"/>
      <c r="P3727" s="247"/>
      <c r="Q3727" s="247"/>
    </row>
    <row r="3728" spans="13:17">
      <c r="M3728" s="247"/>
      <c r="N3728" s="247"/>
      <c r="O3728" s="247"/>
      <c r="P3728" s="247"/>
      <c r="Q3728" s="247"/>
    </row>
    <row r="3729" spans="13:17">
      <c r="M3729" s="247"/>
      <c r="N3729" s="247"/>
      <c r="O3729" s="247"/>
      <c r="P3729" s="247"/>
      <c r="Q3729" s="247"/>
    </row>
    <row r="3730" spans="13:17">
      <c r="M3730" s="247"/>
      <c r="N3730" s="247"/>
      <c r="O3730" s="247"/>
      <c r="P3730" s="247"/>
      <c r="Q3730" s="247"/>
    </row>
    <row r="3731" spans="13:17">
      <c r="M3731" s="247"/>
      <c r="N3731" s="247"/>
      <c r="O3731" s="247"/>
      <c r="P3731" s="247"/>
      <c r="Q3731" s="247"/>
    </row>
    <row r="3732" spans="13:17">
      <c r="M3732" s="247"/>
      <c r="N3732" s="247"/>
      <c r="O3732" s="247"/>
      <c r="P3732" s="247"/>
      <c r="Q3732" s="247"/>
    </row>
    <row r="3733" spans="13:17">
      <c r="M3733" s="247"/>
      <c r="N3733" s="247"/>
      <c r="O3733" s="247"/>
      <c r="P3733" s="247"/>
      <c r="Q3733" s="247"/>
    </row>
    <row r="3734" spans="13:17">
      <c r="M3734" s="247"/>
      <c r="N3734" s="247"/>
      <c r="O3734" s="247"/>
      <c r="P3734" s="247"/>
      <c r="Q3734" s="247"/>
    </row>
    <row r="3735" spans="13:17">
      <c r="M3735" s="247"/>
      <c r="N3735" s="247"/>
      <c r="O3735" s="247"/>
      <c r="P3735" s="247"/>
      <c r="Q3735" s="247"/>
    </row>
    <row r="3736" spans="13:17">
      <c r="M3736" s="247"/>
      <c r="N3736" s="247"/>
      <c r="O3736" s="247"/>
      <c r="P3736" s="247"/>
      <c r="Q3736" s="247"/>
    </row>
    <row r="3737" spans="13:17">
      <c r="M3737" s="247"/>
      <c r="N3737" s="247"/>
      <c r="O3737" s="247"/>
      <c r="P3737" s="247"/>
      <c r="Q3737" s="247"/>
    </row>
    <row r="3738" spans="13:17">
      <c r="M3738" s="247"/>
      <c r="N3738" s="247"/>
      <c r="O3738" s="247"/>
      <c r="P3738" s="247"/>
      <c r="Q3738" s="247"/>
    </row>
    <row r="3739" spans="13:17">
      <c r="M3739" s="247"/>
      <c r="N3739" s="247"/>
      <c r="O3739" s="247"/>
      <c r="P3739" s="247"/>
      <c r="Q3739" s="247"/>
    </row>
    <row r="3740" spans="13:17">
      <c r="M3740" s="247"/>
      <c r="N3740" s="247"/>
      <c r="O3740" s="247"/>
      <c r="P3740" s="247"/>
      <c r="Q3740" s="247"/>
    </row>
    <row r="3741" spans="13:17">
      <c r="M3741" s="247"/>
      <c r="N3741" s="247"/>
      <c r="O3741" s="247"/>
      <c r="P3741" s="247"/>
      <c r="Q3741" s="247"/>
    </row>
    <row r="3742" spans="13:17">
      <c r="M3742" s="247"/>
      <c r="N3742" s="247"/>
      <c r="O3742" s="247"/>
      <c r="P3742" s="247"/>
      <c r="Q3742" s="247"/>
    </row>
    <row r="3743" spans="13:17">
      <c r="M3743" s="247"/>
      <c r="N3743" s="247"/>
      <c r="O3743" s="247"/>
      <c r="P3743" s="247"/>
      <c r="Q3743" s="247"/>
    </row>
    <row r="3744" spans="13:17">
      <c r="M3744" s="247"/>
      <c r="N3744" s="247"/>
      <c r="O3744" s="247"/>
      <c r="P3744" s="247"/>
      <c r="Q3744" s="247"/>
    </row>
    <row r="3745" spans="13:17">
      <c r="M3745" s="247"/>
      <c r="N3745" s="247"/>
      <c r="O3745" s="247"/>
      <c r="P3745" s="247"/>
      <c r="Q3745" s="247"/>
    </row>
    <row r="3746" spans="13:17">
      <c r="M3746" s="247"/>
      <c r="N3746" s="247"/>
      <c r="O3746" s="247"/>
      <c r="P3746" s="247"/>
      <c r="Q3746" s="247"/>
    </row>
    <row r="3747" spans="13:17">
      <c r="M3747" s="247"/>
      <c r="N3747" s="247"/>
      <c r="O3747" s="247"/>
      <c r="P3747" s="247"/>
      <c r="Q3747" s="247"/>
    </row>
    <row r="3748" spans="13:17">
      <c r="M3748" s="247"/>
      <c r="N3748" s="247"/>
      <c r="O3748" s="247"/>
      <c r="P3748" s="247"/>
      <c r="Q3748" s="247"/>
    </row>
    <row r="3749" spans="13:17">
      <c r="M3749" s="247"/>
      <c r="N3749" s="247"/>
      <c r="O3749" s="247"/>
      <c r="P3749" s="247"/>
      <c r="Q3749" s="247"/>
    </row>
    <row r="3750" spans="13:17">
      <c r="M3750" s="247"/>
      <c r="N3750" s="247"/>
      <c r="O3750" s="247"/>
      <c r="P3750" s="247"/>
      <c r="Q3750" s="247"/>
    </row>
    <row r="3751" spans="13:17">
      <c r="M3751" s="247"/>
      <c r="N3751" s="247"/>
      <c r="O3751" s="247"/>
      <c r="P3751" s="247"/>
      <c r="Q3751" s="247"/>
    </row>
    <row r="3752" spans="13:17">
      <c r="M3752" s="247"/>
      <c r="N3752" s="247"/>
      <c r="O3752" s="247"/>
      <c r="P3752" s="247"/>
      <c r="Q3752" s="247"/>
    </row>
    <row r="3753" spans="13:17">
      <c r="M3753" s="247"/>
      <c r="N3753" s="247"/>
      <c r="O3753" s="247"/>
      <c r="P3753" s="247"/>
      <c r="Q3753" s="247"/>
    </row>
    <row r="3754" spans="13:17">
      <c r="M3754" s="247"/>
      <c r="N3754" s="247"/>
      <c r="O3754" s="247"/>
      <c r="P3754" s="247"/>
      <c r="Q3754" s="247"/>
    </row>
    <row r="3755" spans="13:17">
      <c r="M3755" s="247"/>
      <c r="N3755" s="247"/>
      <c r="O3755" s="247"/>
      <c r="P3755" s="247"/>
      <c r="Q3755" s="247"/>
    </row>
    <row r="3756" spans="13:17">
      <c r="M3756" s="247"/>
      <c r="N3756" s="247"/>
      <c r="O3756" s="247"/>
      <c r="P3756" s="247"/>
      <c r="Q3756" s="247"/>
    </row>
    <row r="3757" spans="13:17">
      <c r="M3757" s="247"/>
      <c r="N3757" s="247"/>
      <c r="O3757" s="247"/>
      <c r="P3757" s="247"/>
      <c r="Q3757" s="247"/>
    </row>
    <row r="3758" spans="13:17">
      <c r="M3758" s="247"/>
      <c r="N3758" s="247"/>
      <c r="O3758" s="247"/>
      <c r="P3758" s="247"/>
      <c r="Q3758" s="247"/>
    </row>
    <row r="3759" spans="13:17">
      <c r="M3759" s="247"/>
      <c r="N3759" s="247"/>
      <c r="O3759" s="247"/>
      <c r="P3759" s="247"/>
      <c r="Q3759" s="247"/>
    </row>
    <row r="3760" spans="13:17">
      <c r="M3760" s="247"/>
      <c r="N3760" s="247"/>
      <c r="O3760" s="247"/>
      <c r="P3760" s="247"/>
      <c r="Q3760" s="247"/>
    </row>
    <row r="3761" spans="13:17">
      <c r="M3761" s="247"/>
      <c r="N3761" s="247"/>
      <c r="O3761" s="247"/>
      <c r="P3761" s="247"/>
      <c r="Q3761" s="247"/>
    </row>
    <row r="3762" spans="13:17">
      <c r="M3762" s="247"/>
      <c r="N3762" s="247"/>
      <c r="O3762" s="247"/>
      <c r="P3762" s="247"/>
      <c r="Q3762" s="247"/>
    </row>
    <row r="3763" spans="13:17">
      <c r="M3763" s="247"/>
      <c r="N3763" s="247"/>
      <c r="O3763" s="247"/>
      <c r="P3763" s="247"/>
      <c r="Q3763" s="247"/>
    </row>
    <row r="3764" spans="13:17">
      <c r="M3764" s="247"/>
      <c r="N3764" s="247"/>
      <c r="O3764" s="247"/>
      <c r="P3764" s="247"/>
      <c r="Q3764" s="247"/>
    </row>
    <row r="3765" spans="13:17">
      <c r="M3765" s="247"/>
      <c r="N3765" s="247"/>
      <c r="O3765" s="247"/>
      <c r="P3765" s="247"/>
      <c r="Q3765" s="247"/>
    </row>
    <row r="3766" spans="13:17">
      <c r="M3766" s="247"/>
      <c r="N3766" s="247"/>
      <c r="O3766" s="247"/>
      <c r="P3766" s="247"/>
      <c r="Q3766" s="247"/>
    </row>
    <row r="3767" spans="13:17">
      <c r="M3767" s="247"/>
      <c r="N3767" s="247"/>
      <c r="O3767" s="247"/>
      <c r="P3767" s="247"/>
      <c r="Q3767" s="247"/>
    </row>
    <row r="3768" spans="13:17">
      <c r="M3768" s="247"/>
      <c r="N3768" s="247"/>
      <c r="O3768" s="247"/>
      <c r="P3768" s="247"/>
      <c r="Q3768" s="247"/>
    </row>
    <row r="3769" spans="13:17">
      <c r="M3769" s="247"/>
      <c r="N3769" s="247"/>
      <c r="O3769" s="247"/>
      <c r="P3769" s="247"/>
      <c r="Q3769" s="247"/>
    </row>
    <row r="3770" spans="13:17">
      <c r="M3770" s="247"/>
      <c r="N3770" s="247"/>
      <c r="O3770" s="247"/>
      <c r="P3770" s="247"/>
      <c r="Q3770" s="247"/>
    </row>
    <row r="3771" spans="13:17">
      <c r="M3771" s="247"/>
      <c r="N3771" s="247"/>
      <c r="O3771" s="247"/>
      <c r="P3771" s="247"/>
      <c r="Q3771" s="247"/>
    </row>
    <row r="3772" spans="13:17">
      <c r="M3772" s="247"/>
      <c r="N3772" s="247"/>
      <c r="O3772" s="247"/>
      <c r="P3772" s="247"/>
      <c r="Q3772" s="247"/>
    </row>
    <row r="3773" spans="13:17">
      <c r="M3773" s="247"/>
      <c r="N3773" s="247"/>
      <c r="O3773" s="247"/>
      <c r="P3773" s="247"/>
      <c r="Q3773" s="247"/>
    </row>
    <row r="3774" spans="13:17">
      <c r="M3774" s="247"/>
      <c r="N3774" s="247"/>
      <c r="O3774" s="247"/>
      <c r="P3774" s="247"/>
      <c r="Q3774" s="247"/>
    </row>
    <row r="3775" spans="13:17">
      <c r="M3775" s="247"/>
      <c r="N3775" s="247"/>
      <c r="O3775" s="247"/>
      <c r="P3775" s="247"/>
      <c r="Q3775" s="247"/>
    </row>
    <row r="3776" spans="13:17">
      <c r="M3776" s="247"/>
      <c r="N3776" s="247"/>
      <c r="O3776" s="247"/>
      <c r="P3776" s="247"/>
      <c r="Q3776" s="247"/>
    </row>
    <row r="3777" spans="13:17">
      <c r="M3777" s="247"/>
      <c r="N3777" s="247"/>
      <c r="O3777" s="247"/>
      <c r="P3777" s="247"/>
      <c r="Q3777" s="247"/>
    </row>
    <row r="3778" spans="13:17">
      <c r="M3778" s="247"/>
      <c r="N3778" s="247"/>
      <c r="O3778" s="247"/>
      <c r="P3778" s="247"/>
      <c r="Q3778" s="247"/>
    </row>
    <row r="3779" spans="13:17">
      <c r="M3779" s="247"/>
      <c r="N3779" s="247"/>
      <c r="O3779" s="247"/>
      <c r="P3779" s="247"/>
      <c r="Q3779" s="247"/>
    </row>
    <row r="3780" spans="13:17">
      <c r="M3780" s="247"/>
      <c r="N3780" s="247"/>
      <c r="O3780" s="247"/>
      <c r="P3780" s="247"/>
      <c r="Q3780" s="247"/>
    </row>
    <row r="3781" spans="13:17">
      <c r="M3781" s="247"/>
      <c r="N3781" s="247"/>
      <c r="O3781" s="247"/>
      <c r="P3781" s="247"/>
      <c r="Q3781" s="247"/>
    </row>
    <row r="3782" spans="13:17">
      <c r="M3782" s="247"/>
      <c r="N3782" s="247"/>
      <c r="O3782" s="247"/>
      <c r="P3782" s="247"/>
      <c r="Q3782" s="247"/>
    </row>
    <row r="3783" spans="13:17">
      <c r="M3783" s="247"/>
      <c r="N3783" s="247"/>
      <c r="O3783" s="247"/>
      <c r="P3783" s="247"/>
      <c r="Q3783" s="247"/>
    </row>
    <row r="3784" spans="13:17">
      <c r="M3784" s="247"/>
      <c r="N3784" s="247"/>
      <c r="O3784" s="247"/>
      <c r="P3784" s="247"/>
      <c r="Q3784" s="247"/>
    </row>
    <row r="3785" spans="13:17">
      <c r="M3785" s="247"/>
      <c r="N3785" s="247"/>
      <c r="O3785" s="247"/>
      <c r="P3785" s="247"/>
      <c r="Q3785" s="247"/>
    </row>
    <row r="3786" spans="13:17">
      <c r="M3786" s="247"/>
      <c r="N3786" s="247"/>
      <c r="O3786" s="247"/>
      <c r="P3786" s="247"/>
      <c r="Q3786" s="247"/>
    </row>
    <row r="3787" spans="13:17">
      <c r="M3787" s="247"/>
      <c r="N3787" s="247"/>
      <c r="O3787" s="247"/>
      <c r="P3787" s="247"/>
      <c r="Q3787" s="247"/>
    </row>
    <row r="3788" spans="13:17">
      <c r="M3788" s="247"/>
      <c r="N3788" s="247"/>
      <c r="O3788" s="247"/>
      <c r="P3788" s="247"/>
      <c r="Q3788" s="247"/>
    </row>
    <row r="3789" spans="13:17">
      <c r="M3789" s="247"/>
      <c r="N3789" s="247"/>
      <c r="O3789" s="247"/>
      <c r="P3789" s="247"/>
      <c r="Q3789" s="247"/>
    </row>
    <row r="3790" spans="13:17">
      <c r="M3790" s="247"/>
      <c r="N3790" s="247"/>
      <c r="O3790" s="247"/>
      <c r="P3790" s="247"/>
      <c r="Q3790" s="247"/>
    </row>
    <row r="3791" spans="13:17">
      <c r="M3791" s="247"/>
      <c r="N3791" s="247"/>
      <c r="O3791" s="247"/>
      <c r="P3791" s="247"/>
      <c r="Q3791" s="247"/>
    </row>
    <row r="3792" spans="13:17">
      <c r="M3792" s="247"/>
      <c r="N3792" s="247"/>
      <c r="O3792" s="247"/>
      <c r="P3792" s="247"/>
      <c r="Q3792" s="247"/>
    </row>
    <row r="3793" spans="13:17">
      <c r="M3793" s="247"/>
      <c r="N3793" s="247"/>
      <c r="O3793" s="247"/>
      <c r="P3793" s="247"/>
      <c r="Q3793" s="247"/>
    </row>
    <row r="3794" spans="13:17">
      <c r="M3794" s="247"/>
      <c r="N3794" s="247"/>
      <c r="O3794" s="247"/>
      <c r="P3794" s="247"/>
      <c r="Q3794" s="247"/>
    </row>
    <row r="3795" spans="13:17">
      <c r="M3795" s="247"/>
      <c r="N3795" s="247"/>
      <c r="O3795" s="247"/>
      <c r="P3795" s="247"/>
      <c r="Q3795" s="247"/>
    </row>
    <row r="3796" spans="13:17">
      <c r="M3796" s="247"/>
      <c r="N3796" s="247"/>
      <c r="O3796" s="247"/>
      <c r="P3796" s="247"/>
      <c r="Q3796" s="247"/>
    </row>
    <row r="3797" spans="13:17">
      <c r="M3797" s="247"/>
      <c r="N3797" s="247"/>
      <c r="O3797" s="247"/>
      <c r="P3797" s="247"/>
      <c r="Q3797" s="247"/>
    </row>
    <row r="3798" spans="13:17">
      <c r="M3798" s="247"/>
      <c r="N3798" s="247"/>
      <c r="O3798" s="247"/>
      <c r="P3798" s="247"/>
      <c r="Q3798" s="247"/>
    </row>
    <row r="3799" spans="13:17">
      <c r="M3799" s="247"/>
      <c r="N3799" s="247"/>
      <c r="O3799" s="247"/>
      <c r="P3799" s="247"/>
      <c r="Q3799" s="247"/>
    </row>
    <row r="3800" spans="13:17">
      <c r="M3800" s="247"/>
      <c r="N3800" s="247"/>
      <c r="O3800" s="247"/>
      <c r="P3800" s="247"/>
      <c r="Q3800" s="247"/>
    </row>
    <row r="3801" spans="13:17">
      <c r="M3801" s="247"/>
      <c r="N3801" s="247"/>
      <c r="O3801" s="247"/>
      <c r="P3801" s="247"/>
      <c r="Q3801" s="247"/>
    </row>
    <row r="3802" spans="13:17">
      <c r="M3802" s="247"/>
      <c r="N3802" s="247"/>
      <c r="O3802" s="247"/>
      <c r="P3802" s="247"/>
      <c r="Q3802" s="247"/>
    </row>
    <row r="3803" spans="13:17">
      <c r="M3803" s="247"/>
      <c r="N3803" s="247"/>
      <c r="O3803" s="247"/>
      <c r="P3803" s="247"/>
      <c r="Q3803" s="247"/>
    </row>
    <row r="3804" spans="13:17">
      <c r="M3804" s="247"/>
      <c r="N3804" s="247"/>
      <c r="O3804" s="247"/>
      <c r="P3804" s="247"/>
      <c r="Q3804" s="247"/>
    </row>
    <row r="3805" spans="13:17">
      <c r="M3805" s="247"/>
      <c r="N3805" s="247"/>
      <c r="O3805" s="247"/>
      <c r="P3805" s="247"/>
      <c r="Q3805" s="247"/>
    </row>
    <row r="3806" spans="13:17">
      <c r="M3806" s="247"/>
      <c r="N3806" s="247"/>
      <c r="O3806" s="247"/>
      <c r="P3806" s="247"/>
      <c r="Q3806" s="247"/>
    </row>
    <row r="3807" spans="13:17">
      <c r="M3807" s="247"/>
      <c r="N3807" s="247"/>
      <c r="O3807" s="247"/>
      <c r="P3807" s="247"/>
      <c r="Q3807" s="247"/>
    </row>
    <row r="3808" spans="13:17">
      <c r="M3808" s="247"/>
      <c r="N3808" s="247"/>
      <c r="O3808" s="247"/>
      <c r="P3808" s="247"/>
      <c r="Q3808" s="247"/>
    </row>
    <row r="3809" spans="13:17">
      <c r="M3809" s="247"/>
      <c r="N3809" s="247"/>
      <c r="O3809" s="247"/>
      <c r="P3809" s="247"/>
      <c r="Q3809" s="247"/>
    </row>
    <row r="3810" spans="13:17">
      <c r="M3810" s="247"/>
      <c r="N3810" s="247"/>
      <c r="O3810" s="247"/>
      <c r="P3810" s="247"/>
      <c r="Q3810" s="247"/>
    </row>
    <row r="3811" spans="13:17">
      <c r="M3811" s="247"/>
      <c r="N3811" s="247"/>
      <c r="O3811" s="247"/>
      <c r="P3811" s="247"/>
      <c r="Q3811" s="247"/>
    </row>
    <row r="3812" spans="13:17">
      <c r="M3812" s="247"/>
      <c r="N3812" s="247"/>
      <c r="O3812" s="247"/>
      <c r="P3812" s="247"/>
      <c r="Q3812" s="247"/>
    </row>
    <row r="3813" spans="13:17">
      <c r="M3813" s="247"/>
      <c r="N3813" s="247"/>
      <c r="O3813" s="247"/>
      <c r="P3813" s="247"/>
      <c r="Q3813" s="247"/>
    </row>
    <row r="3814" spans="13:17">
      <c r="M3814" s="247"/>
      <c r="N3814" s="247"/>
      <c r="O3814" s="247"/>
      <c r="P3814" s="247"/>
      <c r="Q3814" s="247"/>
    </row>
    <row r="3815" spans="13:17">
      <c r="M3815" s="247"/>
      <c r="N3815" s="247"/>
      <c r="O3815" s="247"/>
      <c r="P3815" s="247"/>
      <c r="Q3815" s="247"/>
    </row>
    <row r="3816" spans="13:17">
      <c r="M3816" s="247"/>
      <c r="N3816" s="247"/>
      <c r="O3816" s="247"/>
      <c r="P3816" s="247"/>
      <c r="Q3816" s="247"/>
    </row>
    <row r="3817" spans="13:17">
      <c r="M3817" s="247"/>
      <c r="N3817" s="247"/>
      <c r="O3817" s="247"/>
      <c r="P3817" s="247"/>
      <c r="Q3817" s="247"/>
    </row>
    <row r="3818" spans="13:17">
      <c r="M3818" s="247"/>
      <c r="N3818" s="247"/>
      <c r="O3818" s="247"/>
      <c r="P3818" s="247"/>
      <c r="Q3818" s="247"/>
    </row>
    <row r="3819" spans="13:17">
      <c r="M3819" s="247"/>
      <c r="N3819" s="247"/>
      <c r="O3819" s="247"/>
      <c r="P3819" s="247"/>
      <c r="Q3819" s="247"/>
    </row>
    <row r="3820" spans="13:17">
      <c r="M3820" s="247"/>
      <c r="N3820" s="247"/>
      <c r="O3820" s="247"/>
      <c r="P3820" s="247"/>
      <c r="Q3820" s="247"/>
    </row>
    <row r="3821" spans="13:17">
      <c r="M3821" s="247"/>
      <c r="N3821" s="247"/>
      <c r="O3821" s="247"/>
      <c r="P3821" s="247"/>
      <c r="Q3821" s="247"/>
    </row>
    <row r="3822" spans="13:17">
      <c r="M3822" s="247"/>
      <c r="N3822" s="247"/>
      <c r="O3822" s="247"/>
      <c r="P3822" s="247"/>
      <c r="Q3822" s="247"/>
    </row>
    <row r="3823" spans="13:17">
      <c r="M3823" s="247"/>
      <c r="N3823" s="247"/>
      <c r="O3823" s="247"/>
      <c r="P3823" s="247"/>
      <c r="Q3823" s="247"/>
    </row>
    <row r="3824" spans="13:17">
      <c r="M3824" s="247"/>
      <c r="N3824" s="247"/>
      <c r="O3824" s="247"/>
      <c r="P3824" s="247"/>
      <c r="Q3824" s="247"/>
    </row>
    <row r="3825" spans="13:17">
      <c r="M3825" s="247"/>
      <c r="N3825" s="247"/>
      <c r="O3825" s="247"/>
      <c r="P3825" s="247"/>
      <c r="Q3825" s="247"/>
    </row>
    <row r="3826" spans="13:17">
      <c r="M3826" s="247"/>
      <c r="N3826" s="247"/>
      <c r="O3826" s="247"/>
      <c r="P3826" s="247"/>
      <c r="Q3826" s="247"/>
    </row>
    <row r="3827" spans="13:17">
      <c r="M3827" s="247"/>
      <c r="N3827" s="247"/>
      <c r="O3827" s="247"/>
      <c r="P3827" s="247"/>
      <c r="Q3827" s="247"/>
    </row>
    <row r="3828" spans="13:17">
      <c r="M3828" s="247"/>
      <c r="N3828" s="247"/>
      <c r="O3828" s="247"/>
      <c r="P3828" s="247"/>
      <c r="Q3828" s="247"/>
    </row>
    <row r="3829" spans="13:17">
      <c r="M3829" s="247"/>
      <c r="N3829" s="247"/>
      <c r="O3829" s="247"/>
      <c r="P3829" s="247"/>
      <c r="Q3829" s="247"/>
    </row>
    <row r="3830" spans="13:17">
      <c r="M3830" s="247"/>
      <c r="N3830" s="247"/>
      <c r="O3830" s="247"/>
      <c r="P3830" s="247"/>
      <c r="Q3830" s="247"/>
    </row>
    <row r="3831" spans="13:17">
      <c r="M3831" s="247"/>
      <c r="N3831" s="247"/>
      <c r="O3831" s="247"/>
      <c r="P3831" s="247"/>
      <c r="Q3831" s="247"/>
    </row>
    <row r="3832" spans="13:17">
      <c r="M3832" s="247"/>
      <c r="N3832" s="247"/>
      <c r="O3832" s="247"/>
      <c r="P3832" s="247"/>
      <c r="Q3832" s="247"/>
    </row>
    <row r="3833" spans="13:17">
      <c r="M3833" s="247"/>
      <c r="N3833" s="247"/>
      <c r="O3833" s="247"/>
      <c r="P3833" s="247"/>
      <c r="Q3833" s="247"/>
    </row>
    <row r="3834" spans="13:17">
      <c r="M3834" s="247"/>
      <c r="N3834" s="247"/>
      <c r="O3834" s="247"/>
      <c r="P3834" s="247"/>
      <c r="Q3834" s="247"/>
    </row>
    <row r="3835" spans="13:17">
      <c r="M3835" s="247"/>
      <c r="N3835" s="247"/>
      <c r="O3835" s="247"/>
      <c r="P3835" s="247"/>
      <c r="Q3835" s="247"/>
    </row>
    <row r="3836" spans="13:17">
      <c r="M3836" s="247"/>
      <c r="N3836" s="247"/>
      <c r="O3836" s="247"/>
      <c r="P3836" s="247"/>
      <c r="Q3836" s="247"/>
    </row>
    <row r="3837" spans="13:17">
      <c r="M3837" s="247"/>
      <c r="N3837" s="247"/>
      <c r="O3837" s="247"/>
      <c r="P3837" s="247"/>
      <c r="Q3837" s="247"/>
    </row>
    <row r="3838" spans="13:17">
      <c r="M3838" s="247"/>
      <c r="N3838" s="247"/>
      <c r="O3838" s="247"/>
      <c r="P3838" s="247"/>
      <c r="Q3838" s="247"/>
    </row>
    <row r="3839" spans="13:17">
      <c r="M3839" s="247"/>
      <c r="N3839" s="247"/>
      <c r="O3839" s="247"/>
      <c r="P3839" s="247"/>
      <c r="Q3839" s="247"/>
    </row>
    <row r="3840" spans="13:17">
      <c r="M3840" s="247"/>
      <c r="N3840" s="247"/>
      <c r="O3840" s="247"/>
      <c r="P3840" s="247"/>
      <c r="Q3840" s="247"/>
    </row>
    <row r="3841" spans="13:17">
      <c r="M3841" s="247"/>
      <c r="N3841" s="247"/>
      <c r="O3841" s="247"/>
      <c r="P3841" s="247"/>
      <c r="Q3841" s="247"/>
    </row>
    <row r="3842" spans="13:17">
      <c r="M3842" s="247"/>
      <c r="N3842" s="247"/>
      <c r="O3842" s="247"/>
      <c r="P3842" s="247"/>
      <c r="Q3842" s="247"/>
    </row>
    <row r="3843" spans="13:17">
      <c r="M3843" s="247"/>
      <c r="N3843" s="247"/>
      <c r="O3843" s="247"/>
      <c r="P3843" s="247"/>
      <c r="Q3843" s="247"/>
    </row>
    <row r="3844" spans="13:17">
      <c r="M3844" s="247"/>
      <c r="N3844" s="247"/>
      <c r="O3844" s="247"/>
      <c r="P3844" s="247"/>
      <c r="Q3844" s="247"/>
    </row>
    <row r="3845" spans="13:17">
      <c r="M3845" s="247"/>
      <c r="N3845" s="247"/>
      <c r="O3845" s="247"/>
      <c r="P3845" s="247"/>
      <c r="Q3845" s="247"/>
    </row>
    <row r="3846" spans="13:17">
      <c r="M3846" s="247"/>
      <c r="N3846" s="247"/>
      <c r="O3846" s="247"/>
      <c r="P3846" s="247"/>
      <c r="Q3846" s="247"/>
    </row>
    <row r="3847" spans="13:17">
      <c r="M3847" s="247"/>
      <c r="N3847" s="247"/>
      <c r="O3847" s="247"/>
      <c r="P3847" s="247"/>
      <c r="Q3847" s="247"/>
    </row>
    <row r="3848" spans="13:17">
      <c r="M3848" s="247"/>
      <c r="N3848" s="247"/>
      <c r="O3848" s="247"/>
      <c r="P3848" s="247"/>
      <c r="Q3848" s="247"/>
    </row>
    <row r="3849" spans="13:17">
      <c r="M3849" s="247"/>
      <c r="N3849" s="247"/>
      <c r="O3849" s="247"/>
      <c r="P3849" s="247"/>
      <c r="Q3849" s="247"/>
    </row>
    <row r="3850" spans="13:17">
      <c r="M3850" s="247"/>
      <c r="N3850" s="247"/>
      <c r="O3850" s="247"/>
      <c r="P3850" s="247"/>
      <c r="Q3850" s="247"/>
    </row>
    <row r="3851" spans="13:17">
      <c r="M3851" s="247"/>
      <c r="N3851" s="247"/>
      <c r="O3851" s="247"/>
      <c r="P3851" s="247"/>
      <c r="Q3851" s="247"/>
    </row>
    <row r="3852" spans="13:17">
      <c r="M3852" s="247"/>
      <c r="N3852" s="247"/>
      <c r="O3852" s="247"/>
      <c r="P3852" s="247"/>
      <c r="Q3852" s="247"/>
    </row>
    <row r="3853" spans="13:17">
      <c r="M3853" s="247"/>
      <c r="N3853" s="247"/>
      <c r="O3853" s="247"/>
      <c r="P3853" s="247"/>
      <c r="Q3853" s="247"/>
    </row>
    <row r="3854" spans="13:17">
      <c r="M3854" s="247"/>
      <c r="N3854" s="247"/>
      <c r="O3854" s="247"/>
      <c r="P3854" s="247"/>
      <c r="Q3854" s="247"/>
    </row>
    <row r="3855" spans="13:17">
      <c r="M3855" s="247"/>
      <c r="N3855" s="247"/>
      <c r="O3855" s="247"/>
      <c r="P3855" s="247"/>
      <c r="Q3855" s="247"/>
    </row>
    <row r="3856" spans="13:17">
      <c r="M3856" s="247"/>
      <c r="N3856" s="247"/>
      <c r="O3856" s="247"/>
      <c r="P3856" s="247"/>
      <c r="Q3856" s="247"/>
    </row>
    <row r="3857" spans="13:17">
      <c r="M3857" s="247"/>
      <c r="N3857" s="247"/>
      <c r="O3857" s="247"/>
      <c r="P3857" s="247"/>
      <c r="Q3857" s="247"/>
    </row>
    <row r="3858" spans="13:17">
      <c r="M3858" s="247"/>
      <c r="N3858" s="247"/>
      <c r="O3858" s="247"/>
      <c r="P3858" s="247"/>
      <c r="Q3858" s="247"/>
    </row>
    <row r="3859" spans="13:17">
      <c r="M3859" s="247"/>
      <c r="N3859" s="247"/>
      <c r="O3859" s="247"/>
      <c r="P3859" s="247"/>
      <c r="Q3859" s="247"/>
    </row>
    <row r="3860" spans="13:17">
      <c r="M3860" s="247"/>
      <c r="N3860" s="247"/>
      <c r="O3860" s="247"/>
      <c r="P3860" s="247"/>
      <c r="Q3860" s="247"/>
    </row>
    <row r="3861" spans="13:17">
      <c r="M3861" s="247"/>
      <c r="N3861" s="247"/>
      <c r="O3861" s="247"/>
      <c r="P3861" s="247"/>
      <c r="Q3861" s="247"/>
    </row>
    <row r="3862" spans="13:17">
      <c r="M3862" s="247"/>
      <c r="N3862" s="247"/>
      <c r="O3862" s="247"/>
      <c r="P3862" s="247"/>
      <c r="Q3862" s="247"/>
    </row>
    <row r="3863" spans="13:17">
      <c r="M3863" s="247"/>
      <c r="N3863" s="247"/>
      <c r="O3863" s="247"/>
      <c r="P3863" s="247"/>
      <c r="Q3863" s="247"/>
    </row>
    <row r="3864" spans="13:17">
      <c r="M3864" s="247"/>
      <c r="N3864" s="247"/>
      <c r="O3864" s="247"/>
      <c r="P3864" s="247"/>
      <c r="Q3864" s="247"/>
    </row>
    <row r="3865" spans="13:17">
      <c r="M3865" s="247"/>
      <c r="N3865" s="247"/>
      <c r="O3865" s="247"/>
      <c r="P3865" s="247"/>
      <c r="Q3865" s="247"/>
    </row>
    <row r="3866" spans="13:17">
      <c r="M3866" s="247"/>
      <c r="N3866" s="247"/>
      <c r="O3866" s="247"/>
      <c r="P3866" s="247"/>
      <c r="Q3866" s="247"/>
    </row>
    <row r="3867" spans="13:17">
      <c r="M3867" s="247"/>
      <c r="N3867" s="247"/>
      <c r="O3867" s="247"/>
      <c r="P3867" s="247"/>
      <c r="Q3867" s="247"/>
    </row>
    <row r="3868" spans="13:17">
      <c r="M3868" s="247"/>
      <c r="N3868" s="247"/>
      <c r="O3868" s="247"/>
      <c r="P3868" s="247"/>
      <c r="Q3868" s="247"/>
    </row>
    <row r="3869" spans="13:17">
      <c r="M3869" s="247"/>
      <c r="N3869" s="247"/>
      <c r="O3869" s="247"/>
      <c r="P3869" s="247"/>
      <c r="Q3869" s="247"/>
    </row>
    <row r="3870" spans="13:17">
      <c r="M3870" s="247"/>
      <c r="N3870" s="247"/>
      <c r="O3870" s="247"/>
      <c r="P3870" s="247"/>
      <c r="Q3870" s="247"/>
    </row>
    <row r="3871" spans="13:17">
      <c r="M3871" s="247"/>
      <c r="N3871" s="247"/>
      <c r="O3871" s="247"/>
      <c r="P3871" s="247"/>
      <c r="Q3871" s="247"/>
    </row>
    <row r="3872" spans="13:17">
      <c r="M3872" s="247"/>
      <c r="N3872" s="247"/>
      <c r="O3872" s="247"/>
      <c r="P3872" s="247"/>
      <c r="Q3872" s="247"/>
    </row>
    <row r="3873" spans="13:17">
      <c r="M3873" s="247"/>
      <c r="N3873" s="247"/>
      <c r="O3873" s="247"/>
      <c r="P3873" s="247"/>
      <c r="Q3873" s="247"/>
    </row>
    <row r="3874" spans="13:17">
      <c r="M3874" s="247"/>
      <c r="N3874" s="247"/>
      <c r="O3874" s="247"/>
      <c r="P3874" s="247"/>
      <c r="Q3874" s="247"/>
    </row>
    <row r="3875" spans="13:17">
      <c r="M3875" s="247"/>
      <c r="N3875" s="247"/>
      <c r="O3875" s="247"/>
      <c r="P3875" s="247"/>
      <c r="Q3875" s="247"/>
    </row>
    <row r="3876" spans="13:17">
      <c r="M3876" s="247"/>
      <c r="N3876" s="247"/>
      <c r="O3876" s="247"/>
      <c r="P3876" s="247"/>
      <c r="Q3876" s="247"/>
    </row>
    <row r="3877" spans="13:17">
      <c r="M3877" s="247"/>
      <c r="N3877" s="247"/>
      <c r="O3877" s="247"/>
      <c r="P3877" s="247"/>
      <c r="Q3877" s="247"/>
    </row>
    <row r="3878" spans="13:17">
      <c r="M3878" s="247"/>
      <c r="N3878" s="247"/>
      <c r="O3878" s="247"/>
      <c r="P3878" s="247"/>
      <c r="Q3878" s="247"/>
    </row>
    <row r="3879" spans="13:17">
      <c r="M3879" s="247"/>
      <c r="N3879" s="247"/>
      <c r="O3879" s="247"/>
      <c r="P3879" s="247"/>
      <c r="Q3879" s="247"/>
    </row>
    <row r="3880" spans="13:17">
      <c r="M3880" s="247"/>
      <c r="N3880" s="247"/>
      <c r="O3880" s="247"/>
      <c r="P3880" s="247"/>
      <c r="Q3880" s="247"/>
    </row>
    <row r="3881" spans="13:17">
      <c r="M3881" s="247"/>
      <c r="N3881" s="247"/>
      <c r="O3881" s="247"/>
      <c r="P3881" s="247"/>
      <c r="Q3881" s="247"/>
    </row>
    <row r="3882" spans="13:17">
      <c r="M3882" s="247"/>
      <c r="N3882" s="247"/>
      <c r="O3882" s="247"/>
      <c r="P3882" s="247"/>
      <c r="Q3882" s="247"/>
    </row>
    <row r="3883" spans="13:17">
      <c r="M3883" s="247"/>
      <c r="N3883" s="247"/>
      <c r="O3883" s="247"/>
      <c r="P3883" s="247"/>
      <c r="Q3883" s="247"/>
    </row>
    <row r="3884" spans="13:17">
      <c r="M3884" s="247"/>
      <c r="N3884" s="247"/>
      <c r="O3884" s="247"/>
      <c r="P3884" s="247"/>
      <c r="Q3884" s="247"/>
    </row>
    <row r="3885" spans="13:17">
      <c r="M3885" s="247"/>
      <c r="N3885" s="247"/>
      <c r="O3885" s="247"/>
      <c r="P3885" s="247"/>
      <c r="Q3885" s="247"/>
    </row>
    <row r="3886" spans="13:17">
      <c r="M3886" s="247"/>
      <c r="N3886" s="247"/>
      <c r="O3886" s="247"/>
      <c r="P3886" s="247"/>
      <c r="Q3886" s="247"/>
    </row>
    <row r="3887" spans="13:17">
      <c r="M3887" s="247"/>
      <c r="N3887" s="247"/>
      <c r="O3887" s="247"/>
      <c r="P3887" s="247"/>
      <c r="Q3887" s="247"/>
    </row>
    <row r="3888" spans="13:17">
      <c r="M3888" s="247"/>
      <c r="N3888" s="247"/>
      <c r="O3888" s="247"/>
      <c r="P3888" s="247"/>
      <c r="Q3888" s="247"/>
    </row>
    <row r="3889" spans="13:17">
      <c r="M3889" s="247"/>
      <c r="N3889" s="247"/>
      <c r="O3889" s="247"/>
      <c r="P3889" s="247"/>
      <c r="Q3889" s="247"/>
    </row>
    <row r="3890" spans="13:17">
      <c r="M3890" s="247"/>
      <c r="N3890" s="247"/>
      <c r="O3890" s="247"/>
      <c r="P3890" s="247"/>
      <c r="Q3890" s="247"/>
    </row>
    <row r="3891" spans="13:17">
      <c r="M3891" s="247"/>
      <c r="N3891" s="247"/>
      <c r="O3891" s="247"/>
      <c r="P3891" s="247"/>
      <c r="Q3891" s="247"/>
    </row>
    <row r="3892" spans="13:17">
      <c r="M3892" s="247"/>
      <c r="N3892" s="247"/>
      <c r="O3892" s="247"/>
      <c r="P3892" s="247"/>
      <c r="Q3892" s="247"/>
    </row>
    <row r="3893" spans="13:17">
      <c r="M3893" s="247"/>
      <c r="N3893" s="247"/>
      <c r="O3893" s="247"/>
      <c r="P3893" s="247"/>
      <c r="Q3893" s="247"/>
    </row>
    <row r="3894" spans="13:17">
      <c r="M3894" s="247"/>
      <c r="N3894" s="247"/>
      <c r="O3894" s="247"/>
      <c r="P3894" s="247"/>
      <c r="Q3894" s="247"/>
    </row>
    <row r="3895" spans="13:17">
      <c r="M3895" s="247"/>
      <c r="N3895" s="247"/>
      <c r="O3895" s="247"/>
      <c r="P3895" s="247"/>
      <c r="Q3895" s="247"/>
    </row>
    <row r="3896" spans="13:17">
      <c r="M3896" s="247"/>
      <c r="N3896" s="247"/>
      <c r="O3896" s="247"/>
      <c r="P3896" s="247"/>
      <c r="Q3896" s="247"/>
    </row>
    <row r="3897" spans="13:17">
      <c r="M3897" s="247"/>
      <c r="N3897" s="247"/>
      <c r="O3897" s="247"/>
      <c r="P3897" s="247"/>
      <c r="Q3897" s="247"/>
    </row>
    <row r="3898" spans="13:17">
      <c r="M3898" s="247"/>
      <c r="N3898" s="247"/>
      <c r="O3898" s="247"/>
      <c r="P3898" s="247"/>
      <c r="Q3898" s="247"/>
    </row>
    <row r="3899" spans="13:17">
      <c r="M3899" s="247"/>
      <c r="N3899" s="247"/>
      <c r="O3899" s="247"/>
      <c r="P3899" s="247"/>
      <c r="Q3899" s="247"/>
    </row>
    <row r="3900" spans="13:17">
      <c r="M3900" s="247"/>
      <c r="N3900" s="247"/>
      <c r="O3900" s="247"/>
      <c r="P3900" s="247"/>
      <c r="Q3900" s="247"/>
    </row>
    <row r="3901" spans="13:17">
      <c r="M3901" s="247"/>
      <c r="N3901" s="247"/>
      <c r="O3901" s="247"/>
      <c r="P3901" s="247"/>
      <c r="Q3901" s="247"/>
    </row>
    <row r="3902" spans="13:17">
      <c r="M3902" s="247"/>
      <c r="N3902" s="247"/>
      <c r="O3902" s="247"/>
      <c r="P3902" s="247"/>
      <c r="Q3902" s="247"/>
    </row>
    <row r="3903" spans="13:17">
      <c r="M3903" s="247"/>
      <c r="N3903" s="247"/>
      <c r="O3903" s="247"/>
      <c r="P3903" s="247"/>
      <c r="Q3903" s="247"/>
    </row>
    <row r="3904" spans="13:17">
      <c r="M3904" s="247"/>
      <c r="N3904" s="247"/>
      <c r="O3904" s="247"/>
      <c r="P3904" s="247"/>
      <c r="Q3904" s="247"/>
    </row>
    <row r="3905" spans="13:17">
      <c r="M3905" s="247"/>
      <c r="N3905" s="247"/>
      <c r="O3905" s="247"/>
      <c r="P3905" s="247"/>
      <c r="Q3905" s="247"/>
    </row>
    <row r="3906" spans="13:17">
      <c r="M3906" s="247"/>
      <c r="N3906" s="247"/>
      <c r="O3906" s="247"/>
      <c r="P3906" s="247"/>
      <c r="Q3906" s="247"/>
    </row>
    <row r="3907" spans="13:17">
      <c r="M3907" s="247"/>
      <c r="N3907" s="247"/>
      <c r="O3907" s="247"/>
      <c r="P3907" s="247"/>
      <c r="Q3907" s="247"/>
    </row>
    <row r="3908" spans="13:17">
      <c r="M3908" s="247"/>
      <c r="N3908" s="247"/>
      <c r="O3908" s="247"/>
      <c r="P3908" s="247"/>
      <c r="Q3908" s="247"/>
    </row>
    <row r="3909" spans="13:17">
      <c r="M3909" s="247"/>
      <c r="N3909" s="247"/>
      <c r="O3909" s="247"/>
      <c r="P3909" s="247"/>
      <c r="Q3909" s="247"/>
    </row>
    <row r="3910" spans="13:17">
      <c r="M3910" s="247"/>
      <c r="N3910" s="247"/>
      <c r="O3910" s="247"/>
      <c r="P3910" s="247"/>
      <c r="Q3910" s="247"/>
    </row>
    <row r="3911" spans="13:17">
      <c r="M3911" s="247"/>
      <c r="N3911" s="247"/>
      <c r="O3911" s="247"/>
      <c r="P3911" s="247"/>
      <c r="Q3911" s="247"/>
    </row>
    <row r="3912" spans="13:17">
      <c r="M3912" s="247"/>
      <c r="N3912" s="247"/>
      <c r="O3912" s="247"/>
      <c r="P3912" s="247"/>
      <c r="Q3912" s="247"/>
    </row>
    <row r="3913" spans="13:17">
      <c r="M3913" s="247"/>
      <c r="N3913" s="247"/>
      <c r="O3913" s="247"/>
      <c r="P3913" s="247"/>
      <c r="Q3913" s="247"/>
    </row>
    <row r="3914" spans="13:17">
      <c r="M3914" s="247"/>
      <c r="N3914" s="247"/>
      <c r="O3914" s="247"/>
      <c r="P3914" s="247"/>
      <c r="Q3914" s="247"/>
    </row>
    <row r="3915" spans="13:17">
      <c r="M3915" s="247"/>
      <c r="N3915" s="247"/>
      <c r="O3915" s="247"/>
      <c r="P3915" s="247"/>
      <c r="Q3915" s="247"/>
    </row>
    <row r="3916" spans="13:17">
      <c r="M3916" s="247"/>
      <c r="N3916" s="247"/>
      <c r="O3916" s="247"/>
      <c r="P3916" s="247"/>
      <c r="Q3916" s="247"/>
    </row>
    <row r="3917" spans="13:17">
      <c r="M3917" s="247"/>
      <c r="N3917" s="247"/>
      <c r="O3917" s="247"/>
      <c r="P3917" s="247"/>
      <c r="Q3917" s="247"/>
    </row>
    <row r="3918" spans="13:17">
      <c r="M3918" s="247"/>
      <c r="N3918" s="247"/>
      <c r="O3918" s="247"/>
      <c r="P3918" s="247"/>
      <c r="Q3918" s="247"/>
    </row>
    <row r="3919" spans="13:17">
      <c r="M3919" s="247"/>
      <c r="N3919" s="247"/>
      <c r="O3919" s="247"/>
      <c r="P3919" s="247"/>
      <c r="Q3919" s="247"/>
    </row>
    <row r="3920" spans="13:17">
      <c r="M3920" s="247"/>
      <c r="N3920" s="247"/>
      <c r="O3920" s="247"/>
      <c r="P3920" s="247"/>
      <c r="Q3920" s="247"/>
    </row>
    <row r="3921" spans="13:17">
      <c r="M3921" s="247"/>
      <c r="N3921" s="247"/>
      <c r="O3921" s="247"/>
      <c r="P3921" s="247"/>
      <c r="Q3921" s="247"/>
    </row>
    <row r="3922" spans="13:17">
      <c r="M3922" s="247"/>
      <c r="N3922" s="247"/>
      <c r="O3922" s="247"/>
      <c r="P3922" s="247"/>
      <c r="Q3922" s="247"/>
    </row>
    <row r="3923" spans="13:17">
      <c r="M3923" s="247"/>
      <c r="N3923" s="247"/>
      <c r="O3923" s="247"/>
      <c r="P3923" s="247"/>
      <c r="Q3923" s="247"/>
    </row>
    <row r="3924" spans="13:17">
      <c r="M3924" s="247"/>
      <c r="N3924" s="247"/>
      <c r="O3924" s="247"/>
      <c r="P3924" s="247"/>
      <c r="Q3924" s="247"/>
    </row>
    <row r="3925" spans="13:17">
      <c r="M3925" s="247"/>
      <c r="N3925" s="247"/>
      <c r="O3925" s="247"/>
      <c r="P3925" s="247"/>
      <c r="Q3925" s="247"/>
    </row>
    <row r="3926" spans="13:17">
      <c r="M3926" s="247"/>
      <c r="N3926" s="247"/>
      <c r="O3926" s="247"/>
      <c r="P3926" s="247"/>
      <c r="Q3926" s="247"/>
    </row>
    <row r="3927" spans="13:17">
      <c r="M3927" s="247"/>
      <c r="N3927" s="247"/>
      <c r="O3927" s="247"/>
      <c r="P3927" s="247"/>
      <c r="Q3927" s="247"/>
    </row>
    <row r="3928" spans="13:17">
      <c r="M3928" s="247"/>
      <c r="N3928" s="247"/>
      <c r="O3928" s="247"/>
      <c r="P3928" s="247"/>
      <c r="Q3928" s="247"/>
    </row>
    <row r="3929" spans="13:17">
      <c r="M3929" s="247"/>
      <c r="N3929" s="247"/>
      <c r="O3929" s="247"/>
      <c r="P3929" s="247"/>
      <c r="Q3929" s="247"/>
    </row>
    <row r="3930" spans="13:17">
      <c r="M3930" s="247"/>
      <c r="N3930" s="247"/>
      <c r="O3930" s="247"/>
      <c r="P3930" s="247"/>
      <c r="Q3930" s="247"/>
    </row>
    <row r="3931" spans="13:17">
      <c r="M3931" s="247"/>
      <c r="N3931" s="247"/>
      <c r="O3931" s="247"/>
      <c r="P3931" s="247"/>
      <c r="Q3931" s="247"/>
    </row>
    <row r="3932" spans="13:17">
      <c r="M3932" s="247"/>
      <c r="N3932" s="247"/>
      <c r="O3932" s="247"/>
      <c r="P3932" s="247"/>
      <c r="Q3932" s="247"/>
    </row>
    <row r="3933" spans="13:17">
      <c r="M3933" s="247"/>
      <c r="N3933" s="247"/>
      <c r="O3933" s="247"/>
      <c r="P3933" s="247"/>
      <c r="Q3933" s="247"/>
    </row>
    <row r="3934" spans="13:17">
      <c r="M3934" s="247"/>
      <c r="N3934" s="247"/>
      <c r="O3934" s="247"/>
      <c r="P3934" s="247"/>
      <c r="Q3934" s="247"/>
    </row>
    <row r="3935" spans="13:17">
      <c r="M3935" s="247"/>
      <c r="N3935" s="247"/>
      <c r="O3935" s="247"/>
      <c r="P3935" s="247"/>
      <c r="Q3935" s="247"/>
    </row>
    <row r="3936" spans="13:17">
      <c r="M3936" s="247"/>
      <c r="N3936" s="247"/>
      <c r="O3936" s="247"/>
      <c r="P3936" s="247"/>
      <c r="Q3936" s="247"/>
    </row>
    <row r="3937" spans="13:17">
      <c r="M3937" s="247"/>
      <c r="N3937" s="247"/>
      <c r="O3937" s="247"/>
      <c r="P3937" s="247"/>
      <c r="Q3937" s="247"/>
    </row>
    <row r="3938" spans="13:17">
      <c r="M3938" s="247"/>
      <c r="N3938" s="247"/>
      <c r="O3938" s="247"/>
      <c r="P3938" s="247"/>
      <c r="Q3938" s="247"/>
    </row>
    <row r="3939" spans="13:17">
      <c r="M3939" s="247"/>
      <c r="N3939" s="247"/>
      <c r="O3939" s="247"/>
      <c r="P3939" s="247"/>
      <c r="Q3939" s="247"/>
    </row>
    <row r="3940" spans="13:17">
      <c r="M3940" s="247"/>
      <c r="N3940" s="247"/>
      <c r="O3940" s="247"/>
      <c r="P3940" s="247"/>
      <c r="Q3940" s="247"/>
    </row>
    <row r="3941" spans="13:17">
      <c r="M3941" s="247"/>
      <c r="N3941" s="247"/>
      <c r="O3941" s="247"/>
      <c r="P3941" s="247"/>
      <c r="Q3941" s="247"/>
    </row>
    <row r="3942" spans="13:17">
      <c r="M3942" s="247"/>
      <c r="N3942" s="247"/>
      <c r="O3942" s="247"/>
      <c r="P3942" s="247"/>
      <c r="Q3942" s="247"/>
    </row>
    <row r="3943" spans="13:17">
      <c r="M3943" s="247"/>
      <c r="N3943" s="247"/>
      <c r="O3943" s="247"/>
      <c r="P3943" s="247"/>
      <c r="Q3943" s="247"/>
    </row>
    <row r="3944" spans="13:17">
      <c r="M3944" s="247"/>
      <c r="N3944" s="247"/>
      <c r="O3944" s="247"/>
      <c r="P3944" s="247"/>
      <c r="Q3944" s="247"/>
    </row>
    <row r="3945" spans="13:17">
      <c r="M3945" s="247"/>
      <c r="N3945" s="247"/>
      <c r="O3945" s="247"/>
      <c r="P3945" s="247"/>
      <c r="Q3945" s="247"/>
    </row>
    <row r="3946" spans="13:17">
      <c r="M3946" s="247"/>
      <c r="N3946" s="247"/>
      <c r="O3946" s="247"/>
      <c r="P3946" s="247"/>
      <c r="Q3946" s="247"/>
    </row>
    <row r="3947" spans="13:17">
      <c r="M3947" s="247"/>
      <c r="N3947" s="247"/>
      <c r="O3947" s="247"/>
      <c r="P3947" s="247"/>
      <c r="Q3947" s="247"/>
    </row>
    <row r="3948" spans="13:17">
      <c r="M3948" s="247"/>
      <c r="N3948" s="247"/>
      <c r="O3948" s="247"/>
      <c r="P3948" s="247"/>
      <c r="Q3948" s="247"/>
    </row>
    <row r="3949" spans="13:17">
      <c r="M3949" s="247"/>
      <c r="N3949" s="247"/>
      <c r="O3949" s="247"/>
      <c r="P3949" s="247"/>
      <c r="Q3949" s="247"/>
    </row>
    <row r="3950" spans="13:17">
      <c r="M3950" s="247"/>
      <c r="N3950" s="247"/>
      <c r="O3950" s="247"/>
      <c r="P3950" s="247"/>
      <c r="Q3950" s="247"/>
    </row>
    <row r="3951" spans="13:17">
      <c r="M3951" s="247"/>
      <c r="N3951" s="247"/>
      <c r="O3951" s="247"/>
      <c r="P3951" s="247"/>
      <c r="Q3951" s="247"/>
    </row>
    <row r="3952" spans="13:17">
      <c r="M3952" s="247"/>
      <c r="N3952" s="247"/>
      <c r="O3952" s="247"/>
      <c r="P3952" s="247"/>
      <c r="Q3952" s="247"/>
    </row>
    <row r="3953" spans="13:17">
      <c r="M3953" s="247"/>
      <c r="N3953" s="247"/>
      <c r="O3953" s="247"/>
      <c r="P3953" s="247"/>
      <c r="Q3953" s="247"/>
    </row>
    <row r="3954" spans="13:17">
      <c r="M3954" s="247"/>
      <c r="N3954" s="247"/>
      <c r="O3954" s="247"/>
      <c r="P3954" s="247"/>
      <c r="Q3954" s="247"/>
    </row>
    <row r="3955" spans="13:17">
      <c r="M3955" s="247"/>
      <c r="N3955" s="247"/>
      <c r="O3955" s="247"/>
      <c r="P3955" s="247"/>
      <c r="Q3955" s="247"/>
    </row>
    <row r="3956" spans="13:17">
      <c r="M3956" s="247"/>
      <c r="N3956" s="247"/>
      <c r="O3956" s="247"/>
      <c r="P3956" s="247"/>
      <c r="Q3956" s="247"/>
    </row>
    <row r="3957" spans="13:17">
      <c r="M3957" s="247"/>
      <c r="N3957" s="247"/>
      <c r="O3957" s="247"/>
      <c r="P3957" s="247"/>
      <c r="Q3957" s="247"/>
    </row>
    <row r="3958" spans="13:17">
      <c r="M3958" s="247"/>
      <c r="N3958" s="247"/>
      <c r="O3958" s="247"/>
      <c r="P3958" s="247"/>
      <c r="Q3958" s="247"/>
    </row>
    <row r="3959" spans="13:17">
      <c r="M3959" s="247"/>
      <c r="N3959" s="247"/>
      <c r="O3959" s="247"/>
      <c r="P3959" s="247"/>
      <c r="Q3959" s="247"/>
    </row>
    <row r="3960" spans="13:17">
      <c r="M3960" s="247"/>
      <c r="N3960" s="247"/>
      <c r="O3960" s="247"/>
      <c r="P3960" s="247"/>
      <c r="Q3960" s="247"/>
    </row>
    <row r="3961" spans="13:17">
      <c r="M3961" s="247"/>
      <c r="N3961" s="247"/>
      <c r="O3961" s="247"/>
      <c r="P3961" s="247"/>
      <c r="Q3961" s="247"/>
    </row>
    <row r="3962" spans="13:17">
      <c r="M3962" s="247"/>
      <c r="N3962" s="247"/>
      <c r="O3962" s="247"/>
      <c r="P3962" s="247"/>
      <c r="Q3962" s="247"/>
    </row>
    <row r="3963" spans="13:17">
      <c r="M3963" s="247"/>
      <c r="N3963" s="247"/>
      <c r="O3963" s="247"/>
      <c r="P3963" s="247"/>
      <c r="Q3963" s="247"/>
    </row>
    <row r="3964" spans="13:17">
      <c r="M3964" s="247"/>
      <c r="N3964" s="247"/>
      <c r="O3964" s="247"/>
      <c r="P3964" s="247"/>
      <c r="Q3964" s="247"/>
    </row>
    <row r="3965" spans="13:17">
      <c r="M3965" s="247"/>
      <c r="N3965" s="247"/>
      <c r="O3965" s="247"/>
      <c r="P3965" s="247"/>
      <c r="Q3965" s="247"/>
    </row>
    <row r="3966" spans="13:17">
      <c r="M3966" s="247"/>
      <c r="N3966" s="247"/>
      <c r="O3966" s="247"/>
      <c r="P3966" s="247"/>
      <c r="Q3966" s="247"/>
    </row>
    <row r="3967" spans="13:17">
      <c r="M3967" s="247"/>
      <c r="N3967" s="247"/>
      <c r="O3967" s="247"/>
      <c r="P3967" s="247"/>
      <c r="Q3967" s="247"/>
    </row>
    <row r="3968" spans="13:17">
      <c r="M3968" s="247"/>
      <c r="N3968" s="247"/>
      <c r="O3968" s="247"/>
      <c r="P3968" s="247"/>
      <c r="Q3968" s="247"/>
    </row>
    <row r="3969" spans="13:17">
      <c r="M3969" s="247"/>
      <c r="N3969" s="247"/>
      <c r="O3969" s="247"/>
      <c r="P3969" s="247"/>
      <c r="Q3969" s="247"/>
    </row>
    <row r="3970" spans="13:17">
      <c r="M3970" s="247"/>
      <c r="N3970" s="247"/>
      <c r="O3970" s="247"/>
      <c r="P3970" s="247"/>
      <c r="Q3970" s="247"/>
    </row>
    <row r="3971" spans="13:17">
      <c r="M3971" s="247"/>
      <c r="N3971" s="247"/>
      <c r="O3971" s="247"/>
      <c r="P3971" s="247"/>
      <c r="Q3971" s="247"/>
    </row>
    <row r="3972" spans="13:17">
      <c r="M3972" s="247"/>
      <c r="N3972" s="247"/>
      <c r="O3972" s="247"/>
      <c r="P3972" s="247"/>
      <c r="Q3972" s="247"/>
    </row>
    <row r="3973" spans="13:17">
      <c r="M3973" s="247"/>
      <c r="N3973" s="247"/>
      <c r="O3973" s="247"/>
      <c r="P3973" s="247"/>
      <c r="Q3973" s="247"/>
    </row>
    <row r="3974" spans="13:17">
      <c r="M3974" s="247"/>
      <c r="N3974" s="247"/>
      <c r="O3974" s="247"/>
      <c r="P3974" s="247"/>
      <c r="Q3974" s="247"/>
    </row>
    <row r="3975" spans="13:17">
      <c r="M3975" s="247"/>
      <c r="N3975" s="247"/>
      <c r="O3975" s="247"/>
      <c r="P3975" s="247"/>
      <c r="Q3975" s="247"/>
    </row>
    <row r="3976" spans="13:17">
      <c r="M3976" s="247"/>
      <c r="N3976" s="247"/>
      <c r="O3976" s="247"/>
      <c r="P3976" s="247"/>
      <c r="Q3976" s="247"/>
    </row>
    <row r="3977" spans="13:17">
      <c r="M3977" s="247"/>
      <c r="N3977" s="247"/>
      <c r="O3977" s="247"/>
      <c r="P3977" s="247"/>
      <c r="Q3977" s="247"/>
    </row>
    <row r="3978" spans="13:17">
      <c r="M3978" s="247"/>
      <c r="N3978" s="247"/>
      <c r="O3978" s="247"/>
      <c r="P3978" s="247"/>
      <c r="Q3978" s="247"/>
    </row>
    <row r="3979" spans="13:17">
      <c r="M3979" s="247"/>
      <c r="N3979" s="247"/>
      <c r="O3979" s="247"/>
      <c r="P3979" s="247"/>
      <c r="Q3979" s="247"/>
    </row>
    <row r="3980" spans="13:17">
      <c r="M3980" s="247"/>
      <c r="N3980" s="247"/>
      <c r="O3980" s="247"/>
      <c r="P3980" s="247"/>
      <c r="Q3980" s="247"/>
    </row>
    <row r="3981" spans="13:17">
      <c r="M3981" s="247"/>
      <c r="N3981" s="247"/>
      <c r="O3981" s="247"/>
      <c r="P3981" s="247"/>
      <c r="Q3981" s="247"/>
    </row>
    <row r="3982" spans="13:17">
      <c r="M3982" s="247"/>
      <c r="N3982" s="247"/>
      <c r="O3982" s="247"/>
      <c r="P3982" s="247"/>
      <c r="Q3982" s="247"/>
    </row>
    <row r="3983" spans="13:17">
      <c r="M3983" s="247"/>
      <c r="N3983" s="247"/>
      <c r="O3983" s="247"/>
      <c r="P3983" s="247"/>
      <c r="Q3983" s="247"/>
    </row>
    <row r="3984" spans="13:17">
      <c r="M3984" s="247"/>
      <c r="N3984" s="247"/>
      <c r="O3984" s="247"/>
      <c r="P3984" s="247"/>
      <c r="Q3984" s="247"/>
    </row>
    <row r="3985" spans="13:17">
      <c r="M3985" s="247"/>
      <c r="N3985" s="247"/>
      <c r="O3985" s="247"/>
      <c r="P3985" s="247"/>
      <c r="Q3985" s="247"/>
    </row>
    <row r="3986" spans="13:17">
      <c r="M3986" s="247"/>
      <c r="N3986" s="247"/>
      <c r="O3986" s="247"/>
      <c r="P3986" s="247"/>
      <c r="Q3986" s="247"/>
    </row>
    <row r="3987" spans="13:17">
      <c r="M3987" s="247"/>
      <c r="N3987" s="247"/>
      <c r="O3987" s="247"/>
      <c r="P3987" s="247"/>
      <c r="Q3987" s="247"/>
    </row>
    <row r="3988" spans="13:17">
      <c r="M3988" s="247"/>
      <c r="N3988" s="247"/>
      <c r="O3988" s="247"/>
      <c r="P3988" s="247"/>
      <c r="Q3988" s="247"/>
    </row>
    <row r="3989" spans="13:17">
      <c r="M3989" s="247"/>
      <c r="N3989" s="247"/>
      <c r="O3989" s="247"/>
      <c r="P3989" s="247"/>
      <c r="Q3989" s="247"/>
    </row>
    <row r="3990" spans="13:17">
      <c r="M3990" s="247"/>
      <c r="N3990" s="247"/>
      <c r="O3990" s="247"/>
      <c r="P3990" s="247"/>
      <c r="Q3990" s="247"/>
    </row>
    <row r="3991" spans="13:17">
      <c r="M3991" s="247"/>
      <c r="N3991" s="247"/>
      <c r="O3991" s="247"/>
      <c r="P3991" s="247"/>
      <c r="Q3991" s="247"/>
    </row>
    <row r="3992" spans="13:17">
      <c r="M3992" s="247"/>
      <c r="N3992" s="247"/>
      <c r="O3992" s="247"/>
      <c r="P3992" s="247"/>
      <c r="Q3992" s="247"/>
    </row>
    <row r="3993" spans="13:17">
      <c r="M3993" s="247"/>
      <c r="N3993" s="247"/>
      <c r="O3993" s="247"/>
      <c r="P3993" s="247"/>
      <c r="Q3993" s="247"/>
    </row>
    <row r="3994" spans="13:17">
      <c r="M3994" s="247"/>
      <c r="N3994" s="247"/>
      <c r="O3994" s="247"/>
      <c r="P3994" s="247"/>
      <c r="Q3994" s="247"/>
    </row>
    <row r="3995" spans="13:17">
      <c r="M3995" s="247"/>
      <c r="N3995" s="247"/>
      <c r="O3995" s="247"/>
      <c r="P3995" s="247"/>
      <c r="Q3995" s="247"/>
    </row>
    <row r="3996" spans="13:17">
      <c r="M3996" s="247"/>
      <c r="N3996" s="247"/>
      <c r="O3996" s="247"/>
      <c r="P3996" s="247"/>
      <c r="Q3996" s="247"/>
    </row>
    <row r="3997" spans="13:17">
      <c r="M3997" s="247"/>
      <c r="N3997" s="247"/>
      <c r="O3997" s="247"/>
      <c r="P3997" s="247"/>
      <c r="Q3997" s="247"/>
    </row>
    <row r="3998" spans="13:17">
      <c r="M3998" s="247"/>
      <c r="N3998" s="247"/>
      <c r="O3998" s="247"/>
      <c r="P3998" s="247"/>
      <c r="Q3998" s="247"/>
    </row>
    <row r="3999" spans="13:17">
      <c r="M3999" s="247"/>
      <c r="N3999" s="247"/>
      <c r="O3999" s="247"/>
      <c r="P3999" s="247"/>
      <c r="Q3999" s="247"/>
    </row>
    <row r="4000" spans="13:17">
      <c r="M4000" s="247"/>
      <c r="N4000" s="247"/>
      <c r="O4000" s="247"/>
      <c r="P4000" s="247"/>
      <c r="Q4000" s="247"/>
    </row>
    <row r="4001" spans="13:17">
      <c r="M4001" s="247"/>
      <c r="N4001" s="247"/>
      <c r="O4001" s="247"/>
      <c r="P4001" s="247"/>
      <c r="Q4001" s="247"/>
    </row>
    <row r="4002" spans="13:17">
      <c r="M4002" s="247"/>
      <c r="N4002" s="247"/>
      <c r="O4002" s="247"/>
      <c r="P4002" s="247"/>
      <c r="Q4002" s="247"/>
    </row>
    <row r="4003" spans="13:17">
      <c r="M4003" s="247"/>
      <c r="N4003" s="247"/>
      <c r="O4003" s="247"/>
      <c r="P4003" s="247"/>
      <c r="Q4003" s="247"/>
    </row>
    <row r="4004" spans="13:17">
      <c r="M4004" s="247"/>
      <c r="N4004" s="247"/>
      <c r="O4004" s="247"/>
      <c r="P4004" s="247"/>
      <c r="Q4004" s="247"/>
    </row>
    <row r="4005" spans="13:17">
      <c r="M4005" s="247"/>
      <c r="N4005" s="247"/>
      <c r="O4005" s="247"/>
      <c r="P4005" s="247"/>
      <c r="Q4005" s="247"/>
    </row>
    <row r="4006" spans="13:17">
      <c r="M4006" s="247"/>
      <c r="N4006" s="247"/>
      <c r="O4006" s="247"/>
      <c r="P4006" s="247"/>
      <c r="Q4006" s="247"/>
    </row>
    <row r="4007" spans="13:17">
      <c r="M4007" s="247"/>
      <c r="N4007" s="247"/>
      <c r="O4007" s="247"/>
      <c r="P4007" s="247"/>
      <c r="Q4007" s="247"/>
    </row>
    <row r="4008" spans="13:17">
      <c r="M4008" s="247"/>
      <c r="N4008" s="247"/>
      <c r="O4008" s="247"/>
      <c r="P4008" s="247"/>
      <c r="Q4008" s="247"/>
    </row>
    <row r="4009" spans="13:17">
      <c r="M4009" s="247"/>
      <c r="N4009" s="247"/>
      <c r="O4009" s="247"/>
      <c r="P4009" s="247"/>
      <c r="Q4009" s="247"/>
    </row>
    <row r="4010" spans="13:17">
      <c r="M4010" s="247"/>
      <c r="N4010" s="247"/>
      <c r="O4010" s="247"/>
      <c r="P4010" s="247"/>
      <c r="Q4010" s="247"/>
    </row>
    <row r="4011" spans="13:17">
      <c r="M4011" s="247"/>
      <c r="N4011" s="247"/>
      <c r="O4011" s="247"/>
      <c r="P4011" s="247"/>
      <c r="Q4011" s="247"/>
    </row>
    <row r="4012" spans="13:17">
      <c r="M4012" s="247"/>
      <c r="N4012" s="247"/>
      <c r="O4012" s="247"/>
      <c r="P4012" s="247"/>
      <c r="Q4012" s="247"/>
    </row>
    <row r="4013" spans="13:17">
      <c r="M4013" s="247"/>
      <c r="N4013" s="247"/>
      <c r="O4013" s="247"/>
      <c r="P4013" s="247"/>
      <c r="Q4013" s="247"/>
    </row>
    <row r="4014" spans="13:17">
      <c r="M4014" s="247"/>
      <c r="N4014" s="247"/>
      <c r="O4014" s="247"/>
      <c r="P4014" s="247"/>
      <c r="Q4014" s="247"/>
    </row>
    <row r="4015" spans="13:17">
      <c r="M4015" s="247"/>
      <c r="N4015" s="247"/>
      <c r="O4015" s="247"/>
      <c r="P4015" s="247"/>
      <c r="Q4015" s="247"/>
    </row>
    <row r="4016" spans="13:17">
      <c r="M4016" s="247"/>
      <c r="N4016" s="247"/>
      <c r="O4016" s="247"/>
      <c r="P4016" s="247"/>
      <c r="Q4016" s="247"/>
    </row>
    <row r="4017" spans="13:17">
      <c r="M4017" s="247"/>
      <c r="N4017" s="247"/>
      <c r="O4017" s="247"/>
      <c r="P4017" s="247"/>
      <c r="Q4017" s="247"/>
    </row>
    <row r="4018" spans="13:17">
      <c r="M4018" s="247"/>
      <c r="N4018" s="247"/>
      <c r="O4018" s="247"/>
      <c r="P4018" s="247"/>
      <c r="Q4018" s="247"/>
    </row>
    <row r="4019" spans="13:17">
      <c r="M4019" s="247"/>
      <c r="N4019" s="247"/>
      <c r="O4019" s="247"/>
      <c r="P4019" s="247"/>
      <c r="Q4019" s="247"/>
    </row>
    <row r="4020" spans="13:17">
      <c r="M4020" s="247"/>
      <c r="N4020" s="247"/>
      <c r="O4020" s="247"/>
      <c r="P4020" s="247"/>
      <c r="Q4020" s="247"/>
    </row>
    <row r="4021" spans="13:17">
      <c r="M4021" s="247"/>
      <c r="N4021" s="247"/>
      <c r="O4021" s="247"/>
      <c r="P4021" s="247"/>
      <c r="Q4021" s="247"/>
    </row>
    <row r="4022" spans="13:17">
      <c r="M4022" s="247"/>
      <c r="N4022" s="247"/>
      <c r="O4022" s="247"/>
      <c r="P4022" s="247"/>
      <c r="Q4022" s="247"/>
    </row>
    <row r="4023" spans="13:17">
      <c r="M4023" s="247"/>
      <c r="N4023" s="247"/>
      <c r="O4023" s="247"/>
      <c r="P4023" s="247"/>
      <c r="Q4023" s="247"/>
    </row>
    <row r="4024" spans="13:17">
      <c r="M4024" s="247"/>
      <c r="N4024" s="247"/>
      <c r="O4024" s="247"/>
      <c r="P4024" s="247"/>
      <c r="Q4024" s="247"/>
    </row>
    <row r="4025" spans="13:17">
      <c r="M4025" s="247"/>
      <c r="N4025" s="247"/>
      <c r="O4025" s="247"/>
      <c r="P4025" s="247"/>
      <c r="Q4025" s="247"/>
    </row>
    <row r="4026" spans="13:17">
      <c r="M4026" s="247"/>
      <c r="N4026" s="247"/>
      <c r="O4026" s="247"/>
      <c r="P4026" s="247"/>
      <c r="Q4026" s="247"/>
    </row>
    <row r="4027" spans="13:17">
      <c r="M4027" s="247"/>
      <c r="N4027" s="247"/>
      <c r="O4027" s="247"/>
      <c r="P4027" s="247"/>
      <c r="Q4027" s="247"/>
    </row>
    <row r="4028" spans="13:17">
      <c r="M4028" s="247"/>
      <c r="N4028" s="247"/>
      <c r="O4028" s="247"/>
      <c r="P4028" s="247"/>
      <c r="Q4028" s="247"/>
    </row>
    <row r="4029" spans="13:17">
      <c r="M4029" s="247"/>
      <c r="N4029" s="247"/>
      <c r="O4029" s="247"/>
      <c r="P4029" s="247"/>
      <c r="Q4029" s="247"/>
    </row>
    <row r="4030" spans="13:17">
      <c r="M4030" s="247"/>
      <c r="N4030" s="247"/>
      <c r="O4030" s="247"/>
      <c r="P4030" s="247"/>
      <c r="Q4030" s="247"/>
    </row>
    <row r="4031" spans="13:17">
      <c r="M4031" s="247"/>
      <c r="N4031" s="247"/>
      <c r="O4031" s="247"/>
      <c r="P4031" s="247"/>
      <c r="Q4031" s="247"/>
    </row>
    <row r="4032" spans="13:17">
      <c r="M4032" s="247"/>
      <c r="N4032" s="247"/>
      <c r="O4032" s="247"/>
      <c r="P4032" s="247"/>
      <c r="Q4032" s="247"/>
    </row>
    <row r="4033" spans="13:17">
      <c r="M4033" s="247"/>
      <c r="N4033" s="247"/>
      <c r="O4033" s="247"/>
      <c r="P4033" s="247"/>
      <c r="Q4033" s="247"/>
    </row>
    <row r="4034" spans="13:17">
      <c r="M4034" s="247"/>
      <c r="N4034" s="247"/>
      <c r="O4034" s="247"/>
      <c r="P4034" s="247"/>
      <c r="Q4034" s="247"/>
    </row>
    <row r="4035" spans="13:17">
      <c r="M4035" s="247"/>
      <c r="N4035" s="247"/>
      <c r="O4035" s="247"/>
      <c r="P4035" s="247"/>
      <c r="Q4035" s="247"/>
    </row>
    <row r="4036" spans="13:17">
      <c r="M4036" s="247"/>
      <c r="N4036" s="247"/>
      <c r="O4036" s="247"/>
      <c r="P4036" s="247"/>
      <c r="Q4036" s="247"/>
    </row>
    <row r="4037" spans="13:17">
      <c r="M4037" s="247"/>
      <c r="N4037" s="247"/>
      <c r="O4037" s="247"/>
      <c r="P4037" s="247"/>
      <c r="Q4037" s="247"/>
    </row>
    <row r="4038" spans="13:17">
      <c r="M4038" s="247"/>
      <c r="N4038" s="247"/>
      <c r="O4038" s="247"/>
      <c r="P4038" s="247"/>
      <c r="Q4038" s="247"/>
    </row>
    <row r="4039" spans="13:17">
      <c r="M4039" s="247"/>
      <c r="N4039" s="247"/>
      <c r="O4039" s="247"/>
      <c r="P4039" s="247"/>
      <c r="Q4039" s="247"/>
    </row>
    <row r="4040" spans="13:17">
      <c r="M4040" s="247"/>
      <c r="N4040" s="247"/>
      <c r="O4040" s="247"/>
      <c r="P4040" s="247"/>
      <c r="Q4040" s="247"/>
    </row>
    <row r="4041" spans="13:17">
      <c r="M4041" s="247"/>
      <c r="N4041" s="247"/>
      <c r="O4041" s="247"/>
      <c r="P4041" s="247"/>
      <c r="Q4041" s="247"/>
    </row>
    <row r="4042" spans="13:17">
      <c r="M4042" s="247"/>
      <c r="N4042" s="247"/>
      <c r="O4042" s="247"/>
      <c r="P4042" s="247"/>
      <c r="Q4042" s="247"/>
    </row>
    <row r="4043" spans="13:17">
      <c r="M4043" s="247"/>
      <c r="N4043" s="247"/>
      <c r="O4043" s="247"/>
      <c r="P4043" s="247"/>
      <c r="Q4043" s="247"/>
    </row>
    <row r="4044" spans="13:17">
      <c r="M4044" s="247"/>
      <c r="N4044" s="247"/>
      <c r="O4044" s="247"/>
      <c r="P4044" s="247"/>
      <c r="Q4044" s="247"/>
    </row>
    <row r="4045" spans="13:17">
      <c r="M4045" s="247"/>
      <c r="N4045" s="247"/>
      <c r="O4045" s="247"/>
      <c r="P4045" s="247"/>
      <c r="Q4045" s="247"/>
    </row>
    <row r="4046" spans="13:17">
      <c r="M4046" s="247"/>
      <c r="N4046" s="247"/>
      <c r="O4046" s="247"/>
      <c r="P4046" s="247"/>
      <c r="Q4046" s="247"/>
    </row>
    <row r="4047" spans="13:17">
      <c r="M4047" s="247"/>
      <c r="N4047" s="247"/>
      <c r="O4047" s="247"/>
      <c r="P4047" s="247"/>
      <c r="Q4047" s="247"/>
    </row>
    <row r="4048" spans="13:17">
      <c r="M4048" s="247"/>
      <c r="N4048" s="247"/>
      <c r="O4048" s="247"/>
      <c r="P4048" s="247"/>
      <c r="Q4048" s="247"/>
    </row>
    <row r="4049" spans="13:17">
      <c r="M4049" s="247"/>
      <c r="N4049" s="247"/>
      <c r="O4049" s="247"/>
      <c r="P4049" s="247"/>
      <c r="Q4049" s="247"/>
    </row>
    <row r="4050" spans="13:17">
      <c r="M4050" s="247"/>
      <c r="N4050" s="247"/>
      <c r="O4050" s="247"/>
      <c r="P4050" s="247"/>
      <c r="Q4050" s="247"/>
    </row>
    <row r="4051" spans="13:17">
      <c r="M4051" s="247"/>
      <c r="N4051" s="247"/>
      <c r="O4051" s="247"/>
      <c r="P4051" s="247"/>
      <c r="Q4051" s="247"/>
    </row>
    <row r="4052" spans="13:17">
      <c r="M4052" s="247"/>
      <c r="N4052" s="247"/>
      <c r="O4052" s="247"/>
      <c r="P4052" s="247"/>
      <c r="Q4052" s="247"/>
    </row>
    <row r="4053" spans="13:17">
      <c r="M4053" s="247"/>
      <c r="N4053" s="247"/>
      <c r="O4053" s="247"/>
      <c r="P4053" s="247"/>
      <c r="Q4053" s="247"/>
    </row>
    <row r="4054" spans="13:17">
      <c r="M4054" s="247"/>
      <c r="N4054" s="247"/>
      <c r="O4054" s="247"/>
      <c r="P4054" s="247"/>
      <c r="Q4054" s="247"/>
    </row>
    <row r="4055" spans="13:17">
      <c r="M4055" s="247"/>
      <c r="N4055" s="247"/>
      <c r="O4055" s="247"/>
      <c r="P4055" s="247"/>
      <c r="Q4055" s="247"/>
    </row>
    <row r="4056" spans="13:17">
      <c r="M4056" s="247"/>
      <c r="N4056" s="247"/>
      <c r="O4056" s="247"/>
      <c r="P4056" s="247"/>
      <c r="Q4056" s="247"/>
    </row>
    <row r="4057" spans="13:17">
      <c r="M4057" s="247"/>
      <c r="N4057" s="247"/>
      <c r="O4057" s="247"/>
      <c r="P4057" s="247"/>
      <c r="Q4057" s="247"/>
    </row>
    <row r="4058" spans="13:17">
      <c r="M4058" s="247"/>
      <c r="N4058" s="247"/>
      <c r="O4058" s="247"/>
      <c r="P4058" s="247"/>
      <c r="Q4058" s="247"/>
    </row>
    <row r="4059" spans="13:17">
      <c r="M4059" s="247"/>
      <c r="N4059" s="247"/>
      <c r="O4059" s="247"/>
      <c r="P4059" s="247"/>
      <c r="Q4059" s="247"/>
    </row>
    <row r="4060" spans="13:17">
      <c r="M4060" s="247"/>
      <c r="N4060" s="247"/>
      <c r="O4060" s="247"/>
      <c r="P4060" s="247"/>
      <c r="Q4060" s="247"/>
    </row>
    <row r="4061" spans="13:17">
      <c r="M4061" s="247"/>
      <c r="N4061" s="247"/>
      <c r="O4061" s="247"/>
      <c r="P4061" s="247"/>
      <c r="Q4061" s="247"/>
    </row>
    <row r="4062" spans="13:17">
      <c r="M4062" s="247"/>
      <c r="N4062" s="247"/>
      <c r="O4062" s="247"/>
      <c r="P4062" s="247"/>
      <c r="Q4062" s="247"/>
    </row>
    <row r="4063" spans="13:17">
      <c r="M4063" s="247"/>
      <c r="N4063" s="247"/>
      <c r="O4063" s="247"/>
      <c r="P4063" s="247"/>
      <c r="Q4063" s="247"/>
    </row>
    <row r="4064" spans="13:17">
      <c r="M4064" s="247"/>
      <c r="N4064" s="247"/>
      <c r="O4064" s="247"/>
      <c r="P4064" s="247"/>
      <c r="Q4064" s="247"/>
    </row>
    <row r="4065" spans="13:17">
      <c r="M4065" s="247"/>
      <c r="N4065" s="247"/>
      <c r="O4065" s="247"/>
      <c r="P4065" s="247"/>
      <c r="Q4065" s="247"/>
    </row>
    <row r="4066" spans="13:17">
      <c r="M4066" s="247"/>
      <c r="N4066" s="247"/>
      <c r="O4066" s="247"/>
      <c r="P4066" s="247"/>
      <c r="Q4066" s="247"/>
    </row>
    <row r="4067" spans="13:17">
      <c r="M4067" s="247"/>
      <c r="N4067" s="247"/>
      <c r="O4067" s="247"/>
      <c r="P4067" s="247"/>
      <c r="Q4067" s="247"/>
    </row>
    <row r="4068" spans="13:17">
      <c r="M4068" s="247"/>
      <c r="N4068" s="247"/>
      <c r="O4068" s="247"/>
      <c r="P4068" s="247"/>
      <c r="Q4068" s="247"/>
    </row>
    <row r="4069" spans="13:17">
      <c r="M4069" s="247"/>
      <c r="N4069" s="247"/>
      <c r="O4069" s="247"/>
      <c r="P4069" s="247"/>
      <c r="Q4069" s="247"/>
    </row>
    <row r="4070" spans="13:17">
      <c r="M4070" s="247"/>
      <c r="N4070" s="247"/>
      <c r="O4070" s="247"/>
      <c r="P4070" s="247"/>
      <c r="Q4070" s="247"/>
    </row>
    <row r="4071" spans="13:17">
      <c r="M4071" s="247"/>
      <c r="N4071" s="247"/>
      <c r="O4071" s="247"/>
      <c r="P4071" s="247"/>
      <c r="Q4071" s="247"/>
    </row>
    <row r="4072" spans="13:17">
      <c r="M4072" s="247"/>
      <c r="N4072" s="247"/>
      <c r="O4072" s="247"/>
      <c r="P4072" s="247"/>
      <c r="Q4072" s="247"/>
    </row>
    <row r="4073" spans="13:17">
      <c r="M4073" s="247"/>
      <c r="N4073" s="247"/>
      <c r="O4073" s="247"/>
      <c r="P4073" s="247"/>
      <c r="Q4073" s="247"/>
    </row>
    <row r="4074" spans="13:17">
      <c r="M4074" s="247"/>
      <c r="N4074" s="247"/>
      <c r="O4074" s="247"/>
      <c r="P4074" s="247"/>
      <c r="Q4074" s="247"/>
    </row>
    <row r="4075" spans="13:17">
      <c r="M4075" s="247"/>
      <c r="N4075" s="247"/>
      <c r="O4075" s="247"/>
      <c r="P4075" s="247"/>
      <c r="Q4075" s="247"/>
    </row>
    <row r="4076" spans="13:17">
      <c r="M4076" s="247"/>
      <c r="N4076" s="247"/>
      <c r="O4076" s="247"/>
      <c r="P4076" s="247"/>
      <c r="Q4076" s="247"/>
    </row>
    <row r="4077" spans="13:17">
      <c r="M4077" s="247"/>
      <c r="N4077" s="247"/>
      <c r="O4077" s="247"/>
      <c r="P4077" s="247"/>
      <c r="Q4077" s="247"/>
    </row>
    <row r="4078" spans="13:17">
      <c r="M4078" s="247"/>
      <c r="N4078" s="247"/>
      <c r="O4078" s="247"/>
      <c r="P4078" s="247"/>
      <c r="Q4078" s="247"/>
    </row>
    <row r="4079" spans="13:17">
      <c r="M4079" s="247"/>
      <c r="N4079" s="247"/>
      <c r="O4079" s="247"/>
      <c r="P4079" s="247"/>
      <c r="Q4079" s="247"/>
    </row>
    <row r="4080" spans="13:17">
      <c r="M4080" s="247"/>
      <c r="N4080" s="247"/>
      <c r="O4080" s="247"/>
      <c r="P4080" s="247"/>
      <c r="Q4080" s="247"/>
    </row>
    <row r="4081" spans="13:17">
      <c r="M4081" s="247"/>
      <c r="N4081" s="247"/>
      <c r="O4081" s="247"/>
      <c r="P4081" s="247"/>
      <c r="Q4081" s="247"/>
    </row>
    <row r="4082" spans="13:17">
      <c r="M4082" s="247"/>
      <c r="N4082" s="247"/>
      <c r="O4082" s="247"/>
      <c r="P4082" s="247"/>
      <c r="Q4082" s="247"/>
    </row>
    <row r="4083" spans="13:17">
      <c r="M4083" s="247"/>
      <c r="N4083" s="247"/>
      <c r="O4083" s="247"/>
      <c r="P4083" s="247"/>
      <c r="Q4083" s="247"/>
    </row>
    <row r="4084" spans="13:17">
      <c r="M4084" s="247"/>
      <c r="N4084" s="247"/>
      <c r="O4084" s="247"/>
      <c r="P4084" s="247"/>
      <c r="Q4084" s="247"/>
    </row>
    <row r="4085" spans="13:17">
      <c r="M4085" s="247"/>
      <c r="N4085" s="247"/>
      <c r="O4085" s="247"/>
      <c r="P4085" s="247"/>
      <c r="Q4085" s="247"/>
    </row>
    <row r="4086" spans="13:17">
      <c r="M4086" s="247"/>
      <c r="N4086" s="247"/>
      <c r="O4086" s="247"/>
      <c r="P4086" s="247"/>
      <c r="Q4086" s="247"/>
    </row>
    <row r="4087" spans="13:17">
      <c r="M4087" s="247"/>
      <c r="N4087" s="247"/>
      <c r="O4087" s="247"/>
      <c r="P4087" s="247"/>
      <c r="Q4087" s="247"/>
    </row>
    <row r="4088" spans="13:17">
      <c r="M4088" s="247"/>
      <c r="N4088" s="247"/>
      <c r="O4088" s="247"/>
      <c r="P4088" s="247"/>
      <c r="Q4088" s="247"/>
    </row>
    <row r="4089" spans="13:17">
      <c r="M4089" s="247"/>
      <c r="N4089" s="247"/>
      <c r="O4089" s="247"/>
      <c r="P4089" s="247"/>
      <c r="Q4089" s="247"/>
    </row>
    <row r="4090" spans="13:17">
      <c r="M4090" s="247"/>
      <c r="N4090" s="247"/>
      <c r="O4090" s="247"/>
      <c r="P4090" s="247"/>
      <c r="Q4090" s="247"/>
    </row>
    <row r="4091" spans="13:17">
      <c r="M4091" s="247"/>
      <c r="N4091" s="247"/>
      <c r="O4091" s="247"/>
      <c r="P4091" s="247"/>
      <c r="Q4091" s="247"/>
    </row>
    <row r="4092" spans="13:17">
      <c r="M4092" s="247"/>
      <c r="N4092" s="247"/>
      <c r="O4092" s="247"/>
      <c r="P4092" s="247"/>
      <c r="Q4092" s="247"/>
    </row>
    <row r="4093" spans="13:17">
      <c r="M4093" s="247"/>
      <c r="N4093" s="247"/>
      <c r="O4093" s="247"/>
      <c r="P4093" s="247"/>
      <c r="Q4093" s="247"/>
    </row>
    <row r="4094" spans="13:17">
      <c r="M4094" s="247"/>
      <c r="N4094" s="247"/>
      <c r="O4094" s="247"/>
      <c r="P4094" s="247"/>
      <c r="Q4094" s="247"/>
    </row>
    <row r="4095" spans="13:17">
      <c r="M4095" s="247"/>
      <c r="N4095" s="247"/>
      <c r="O4095" s="247"/>
      <c r="P4095" s="247"/>
      <c r="Q4095" s="247"/>
    </row>
    <row r="4096" spans="13:17">
      <c r="M4096" s="247"/>
      <c r="N4096" s="247"/>
      <c r="O4096" s="247"/>
      <c r="P4096" s="247"/>
      <c r="Q4096" s="247"/>
    </row>
    <row r="4097" spans="13:17">
      <c r="M4097" s="247"/>
      <c r="N4097" s="247"/>
      <c r="O4097" s="247"/>
      <c r="P4097" s="247"/>
      <c r="Q4097" s="247"/>
    </row>
    <row r="4098" spans="13:17">
      <c r="M4098" s="247"/>
      <c r="N4098" s="247"/>
      <c r="O4098" s="247"/>
      <c r="P4098" s="247"/>
      <c r="Q4098" s="247"/>
    </row>
    <row r="4099" spans="13:17">
      <c r="M4099" s="247"/>
      <c r="N4099" s="247"/>
      <c r="O4099" s="247"/>
      <c r="P4099" s="247"/>
      <c r="Q4099" s="247"/>
    </row>
    <row r="4100" spans="13:17">
      <c r="M4100" s="247"/>
      <c r="N4100" s="247"/>
      <c r="O4100" s="247"/>
      <c r="P4100" s="247"/>
      <c r="Q4100" s="247"/>
    </row>
    <row r="4101" spans="13:17">
      <c r="M4101" s="247"/>
      <c r="N4101" s="247"/>
      <c r="O4101" s="247"/>
      <c r="P4101" s="247"/>
      <c r="Q4101" s="247"/>
    </row>
    <row r="4102" spans="13:17">
      <c r="M4102" s="247"/>
      <c r="N4102" s="247"/>
      <c r="O4102" s="247"/>
      <c r="P4102" s="247"/>
      <c r="Q4102" s="247"/>
    </row>
    <row r="4103" spans="13:17">
      <c r="M4103" s="247"/>
      <c r="N4103" s="247"/>
      <c r="O4103" s="247"/>
      <c r="P4103" s="247"/>
      <c r="Q4103" s="247"/>
    </row>
    <row r="4104" spans="13:17">
      <c r="M4104" s="247"/>
      <c r="N4104" s="247"/>
      <c r="O4104" s="247"/>
      <c r="P4104" s="247"/>
      <c r="Q4104" s="247"/>
    </row>
    <row r="4105" spans="13:17">
      <c r="M4105" s="247"/>
      <c r="N4105" s="247"/>
      <c r="O4105" s="247"/>
      <c r="P4105" s="247"/>
      <c r="Q4105" s="247"/>
    </row>
    <row r="4106" spans="13:17">
      <c r="M4106" s="247"/>
      <c r="N4106" s="247"/>
      <c r="O4106" s="247"/>
      <c r="P4106" s="247"/>
      <c r="Q4106" s="247"/>
    </row>
    <row r="4107" spans="13:17">
      <c r="M4107" s="247"/>
      <c r="N4107" s="247"/>
      <c r="O4107" s="247"/>
      <c r="P4107" s="247"/>
      <c r="Q4107" s="247"/>
    </row>
    <row r="4108" spans="13:17">
      <c r="M4108" s="247"/>
      <c r="N4108" s="247"/>
      <c r="O4108" s="247"/>
      <c r="P4108" s="247"/>
      <c r="Q4108" s="247"/>
    </row>
    <row r="4109" spans="13:17">
      <c r="M4109" s="247"/>
      <c r="N4109" s="247"/>
      <c r="O4109" s="247"/>
      <c r="P4109" s="247"/>
      <c r="Q4109" s="247"/>
    </row>
    <row r="4110" spans="13:17">
      <c r="M4110" s="247"/>
      <c r="N4110" s="247"/>
      <c r="O4110" s="247"/>
      <c r="P4110" s="247"/>
      <c r="Q4110" s="247"/>
    </row>
    <row r="4111" spans="13:17">
      <c r="M4111" s="247"/>
      <c r="N4111" s="247"/>
      <c r="O4111" s="247"/>
      <c r="P4111" s="247"/>
      <c r="Q4111" s="247"/>
    </row>
    <row r="4112" spans="13:17">
      <c r="M4112" s="247"/>
      <c r="N4112" s="247"/>
      <c r="O4112" s="247"/>
      <c r="P4112" s="247"/>
      <c r="Q4112" s="247"/>
    </row>
    <row r="4113" spans="13:17">
      <c r="M4113" s="247"/>
      <c r="N4113" s="247"/>
      <c r="O4113" s="247"/>
      <c r="P4113" s="247"/>
      <c r="Q4113" s="247"/>
    </row>
    <row r="4114" spans="13:17">
      <c r="M4114" s="247"/>
      <c r="N4114" s="247"/>
      <c r="O4114" s="247"/>
      <c r="P4114" s="247"/>
      <c r="Q4114" s="247"/>
    </row>
    <row r="4115" spans="13:17">
      <c r="M4115" s="247"/>
      <c r="N4115" s="247"/>
      <c r="O4115" s="247"/>
      <c r="P4115" s="247"/>
      <c r="Q4115" s="247"/>
    </row>
    <row r="4116" spans="13:17">
      <c r="M4116" s="247"/>
      <c r="N4116" s="247"/>
      <c r="O4116" s="247"/>
      <c r="P4116" s="247"/>
      <c r="Q4116" s="247"/>
    </row>
    <row r="4117" spans="13:17">
      <c r="M4117" s="247"/>
      <c r="N4117" s="247"/>
      <c r="O4117" s="247"/>
      <c r="P4117" s="247"/>
      <c r="Q4117" s="247"/>
    </row>
    <row r="4118" spans="13:17">
      <c r="M4118" s="247"/>
      <c r="N4118" s="247"/>
      <c r="O4118" s="247"/>
      <c r="P4118" s="247"/>
      <c r="Q4118" s="247"/>
    </row>
    <row r="4119" spans="13:17">
      <c r="M4119" s="247"/>
      <c r="N4119" s="247"/>
      <c r="O4119" s="247"/>
      <c r="P4119" s="247"/>
      <c r="Q4119" s="247"/>
    </row>
    <row r="4120" spans="13:17">
      <c r="M4120" s="247"/>
      <c r="N4120" s="247"/>
      <c r="O4120" s="247"/>
      <c r="P4120" s="247"/>
      <c r="Q4120" s="247"/>
    </row>
    <row r="4121" spans="13:17">
      <c r="M4121" s="247"/>
      <c r="N4121" s="247"/>
      <c r="O4121" s="247"/>
      <c r="P4121" s="247"/>
      <c r="Q4121" s="247"/>
    </row>
    <row r="4122" spans="13:17">
      <c r="M4122" s="247"/>
      <c r="N4122" s="247"/>
      <c r="O4122" s="247"/>
      <c r="P4122" s="247"/>
      <c r="Q4122" s="247"/>
    </row>
    <row r="4123" spans="13:17">
      <c r="M4123" s="247"/>
      <c r="N4123" s="247"/>
      <c r="O4123" s="247"/>
      <c r="P4123" s="247"/>
      <c r="Q4123" s="247"/>
    </row>
    <row r="4124" spans="13:17">
      <c r="M4124" s="247"/>
      <c r="N4124" s="247"/>
      <c r="O4124" s="247"/>
      <c r="P4124" s="247"/>
      <c r="Q4124" s="247"/>
    </row>
    <row r="4125" spans="13:17">
      <c r="M4125" s="247"/>
      <c r="N4125" s="247"/>
      <c r="O4125" s="247"/>
      <c r="P4125" s="247"/>
      <c r="Q4125" s="247"/>
    </row>
    <row r="4126" spans="13:17">
      <c r="M4126" s="247"/>
      <c r="N4126" s="247"/>
      <c r="O4126" s="247"/>
      <c r="P4126" s="247"/>
      <c r="Q4126" s="247"/>
    </row>
    <row r="4127" spans="13:17">
      <c r="M4127" s="247"/>
      <c r="N4127" s="247"/>
      <c r="O4127" s="247"/>
      <c r="P4127" s="247"/>
      <c r="Q4127" s="247"/>
    </row>
    <row r="4128" spans="13:17">
      <c r="M4128" s="247"/>
      <c r="N4128" s="247"/>
      <c r="O4128" s="247"/>
      <c r="P4128" s="247"/>
      <c r="Q4128" s="247"/>
    </row>
    <row r="4129" spans="13:17">
      <c r="M4129" s="247"/>
      <c r="N4129" s="247"/>
      <c r="O4129" s="247"/>
      <c r="P4129" s="247"/>
      <c r="Q4129" s="247"/>
    </row>
    <row r="4130" spans="13:17">
      <c r="M4130" s="247"/>
      <c r="N4130" s="247"/>
      <c r="O4130" s="247"/>
      <c r="P4130" s="247"/>
      <c r="Q4130" s="247"/>
    </row>
    <row r="4131" spans="13:17">
      <c r="M4131" s="247"/>
      <c r="N4131" s="247"/>
      <c r="O4131" s="247"/>
      <c r="P4131" s="247"/>
      <c r="Q4131" s="247"/>
    </row>
    <row r="4132" spans="13:17">
      <c r="M4132" s="247"/>
      <c r="N4132" s="247"/>
      <c r="O4132" s="247"/>
      <c r="P4132" s="247"/>
      <c r="Q4132" s="247"/>
    </row>
    <row r="4133" spans="13:17">
      <c r="M4133" s="247"/>
      <c r="N4133" s="247"/>
      <c r="O4133" s="247"/>
      <c r="P4133" s="247"/>
      <c r="Q4133" s="247"/>
    </row>
    <row r="4134" spans="13:17">
      <c r="M4134" s="247"/>
      <c r="N4134" s="247"/>
      <c r="O4134" s="247"/>
      <c r="P4134" s="247"/>
      <c r="Q4134" s="247"/>
    </row>
    <row r="4135" spans="13:17">
      <c r="M4135" s="247"/>
      <c r="N4135" s="247"/>
      <c r="O4135" s="247"/>
      <c r="P4135" s="247"/>
      <c r="Q4135" s="247"/>
    </row>
    <row r="4136" spans="13:17">
      <c r="M4136" s="247"/>
      <c r="N4136" s="247"/>
      <c r="O4136" s="247"/>
      <c r="P4136" s="247"/>
      <c r="Q4136" s="247"/>
    </row>
    <row r="4137" spans="13:17">
      <c r="M4137" s="247"/>
      <c r="N4137" s="247"/>
      <c r="O4137" s="247"/>
      <c r="P4137" s="247"/>
      <c r="Q4137" s="247"/>
    </row>
    <row r="4138" spans="13:17">
      <c r="M4138" s="247"/>
      <c r="N4138" s="247"/>
      <c r="O4138" s="247"/>
      <c r="P4138" s="247"/>
      <c r="Q4138" s="247"/>
    </row>
    <row r="4139" spans="13:17">
      <c r="M4139" s="247"/>
      <c r="N4139" s="247"/>
      <c r="O4139" s="247"/>
      <c r="P4139" s="247"/>
      <c r="Q4139" s="247"/>
    </row>
    <row r="4140" spans="13:17">
      <c r="M4140" s="247"/>
      <c r="N4140" s="247"/>
      <c r="O4140" s="247"/>
      <c r="P4140" s="247"/>
      <c r="Q4140" s="247"/>
    </row>
    <row r="4141" spans="13:17">
      <c r="M4141" s="247"/>
      <c r="N4141" s="247"/>
      <c r="O4141" s="247"/>
      <c r="P4141" s="247"/>
      <c r="Q4141" s="247"/>
    </row>
    <row r="4142" spans="13:17">
      <c r="M4142" s="247"/>
      <c r="N4142" s="247"/>
      <c r="O4142" s="247"/>
      <c r="P4142" s="247"/>
      <c r="Q4142" s="247"/>
    </row>
    <row r="4143" spans="13:17">
      <c r="M4143" s="247"/>
      <c r="N4143" s="247"/>
      <c r="O4143" s="247"/>
      <c r="P4143" s="247"/>
      <c r="Q4143" s="247"/>
    </row>
    <row r="4144" spans="13:17">
      <c r="M4144" s="247"/>
      <c r="N4144" s="247"/>
      <c r="O4144" s="247"/>
      <c r="P4144" s="247"/>
      <c r="Q4144" s="247"/>
    </row>
    <row r="4145" spans="13:17">
      <c r="M4145" s="247"/>
      <c r="N4145" s="247"/>
      <c r="O4145" s="247"/>
      <c r="P4145" s="247"/>
      <c r="Q4145" s="247"/>
    </row>
    <row r="4146" spans="13:17">
      <c r="M4146" s="247"/>
      <c r="N4146" s="247"/>
      <c r="O4146" s="247"/>
      <c r="P4146" s="247"/>
      <c r="Q4146" s="247"/>
    </row>
    <row r="4147" spans="13:17">
      <c r="M4147" s="247"/>
      <c r="N4147" s="247"/>
      <c r="O4147" s="247"/>
      <c r="P4147" s="247"/>
      <c r="Q4147" s="247"/>
    </row>
    <row r="4148" spans="13:17">
      <c r="M4148" s="247"/>
      <c r="N4148" s="247"/>
      <c r="O4148" s="247"/>
      <c r="P4148" s="247"/>
      <c r="Q4148" s="247"/>
    </row>
    <row r="4149" spans="13:17">
      <c r="M4149" s="247"/>
      <c r="N4149" s="247"/>
      <c r="O4149" s="247"/>
      <c r="P4149" s="247"/>
      <c r="Q4149" s="247"/>
    </row>
    <row r="4150" spans="13:17">
      <c r="M4150" s="247"/>
      <c r="N4150" s="247"/>
      <c r="O4150" s="247"/>
      <c r="P4150" s="247"/>
      <c r="Q4150" s="247"/>
    </row>
    <row r="4151" spans="13:17">
      <c r="M4151" s="247"/>
      <c r="N4151" s="247"/>
      <c r="O4151" s="247"/>
      <c r="P4151" s="247"/>
      <c r="Q4151" s="247"/>
    </row>
    <row r="4152" spans="13:17">
      <c r="M4152" s="247"/>
      <c r="N4152" s="247"/>
      <c r="O4152" s="247"/>
      <c r="P4152" s="247"/>
      <c r="Q4152" s="247"/>
    </row>
    <row r="4153" spans="13:17">
      <c r="M4153" s="247"/>
      <c r="N4153" s="247"/>
      <c r="O4153" s="247"/>
      <c r="P4153" s="247"/>
      <c r="Q4153" s="247"/>
    </row>
    <row r="4154" spans="13:17">
      <c r="M4154" s="247"/>
      <c r="N4154" s="247"/>
      <c r="O4154" s="247"/>
      <c r="P4154" s="247"/>
      <c r="Q4154" s="247"/>
    </row>
    <row r="4155" spans="13:17">
      <c r="M4155" s="247"/>
      <c r="N4155" s="247"/>
      <c r="O4155" s="247"/>
      <c r="P4155" s="247"/>
      <c r="Q4155" s="247"/>
    </row>
    <row r="4156" spans="13:17">
      <c r="M4156" s="247"/>
      <c r="N4156" s="247"/>
      <c r="O4156" s="247"/>
      <c r="P4156" s="247"/>
      <c r="Q4156" s="247"/>
    </row>
    <row r="4157" spans="13:17">
      <c r="M4157" s="247"/>
      <c r="N4157" s="247"/>
      <c r="O4157" s="247"/>
      <c r="P4157" s="247"/>
      <c r="Q4157" s="247"/>
    </row>
    <row r="4158" spans="13:17">
      <c r="M4158" s="247"/>
      <c r="N4158" s="247"/>
      <c r="O4158" s="247"/>
      <c r="P4158" s="247"/>
      <c r="Q4158" s="247"/>
    </row>
    <row r="4159" spans="13:17">
      <c r="M4159" s="247"/>
      <c r="N4159" s="247"/>
      <c r="O4159" s="247"/>
      <c r="P4159" s="247"/>
      <c r="Q4159" s="247"/>
    </row>
    <row r="4160" spans="13:17">
      <c r="M4160" s="247"/>
      <c r="N4160" s="247"/>
      <c r="O4160" s="247"/>
      <c r="P4160" s="247"/>
      <c r="Q4160" s="247"/>
    </row>
    <row r="4161" spans="13:17">
      <c r="M4161" s="247"/>
      <c r="N4161" s="247"/>
      <c r="O4161" s="247"/>
      <c r="P4161" s="247"/>
      <c r="Q4161" s="247"/>
    </row>
    <row r="4162" spans="13:17">
      <c r="M4162" s="247"/>
      <c r="N4162" s="247"/>
      <c r="O4162" s="247"/>
      <c r="P4162" s="247"/>
      <c r="Q4162" s="247"/>
    </row>
    <row r="4163" spans="13:17">
      <c r="M4163" s="247"/>
      <c r="N4163" s="247"/>
      <c r="O4163" s="247"/>
      <c r="P4163" s="247"/>
      <c r="Q4163" s="247"/>
    </row>
    <row r="4164" spans="13:17">
      <c r="M4164" s="247"/>
      <c r="N4164" s="247"/>
      <c r="O4164" s="247"/>
      <c r="P4164" s="247"/>
      <c r="Q4164" s="247"/>
    </row>
    <row r="4165" spans="13:17">
      <c r="M4165" s="247"/>
      <c r="N4165" s="247"/>
      <c r="O4165" s="247"/>
      <c r="P4165" s="247"/>
      <c r="Q4165" s="247"/>
    </row>
    <row r="4166" spans="13:17">
      <c r="M4166" s="247"/>
      <c r="N4166" s="247"/>
      <c r="O4166" s="247"/>
      <c r="P4166" s="247"/>
      <c r="Q4166" s="247"/>
    </row>
    <row r="4167" spans="13:17">
      <c r="M4167" s="247"/>
      <c r="N4167" s="247"/>
      <c r="O4167" s="247"/>
      <c r="P4167" s="247"/>
      <c r="Q4167" s="247"/>
    </row>
    <row r="4168" spans="13:17">
      <c r="M4168" s="247"/>
      <c r="N4168" s="247"/>
      <c r="O4168" s="247"/>
      <c r="P4168" s="247"/>
      <c r="Q4168" s="247"/>
    </row>
    <row r="4169" spans="13:17">
      <c r="M4169" s="247"/>
      <c r="N4169" s="247"/>
      <c r="O4169" s="247"/>
      <c r="P4169" s="247"/>
      <c r="Q4169" s="247"/>
    </row>
    <row r="4170" spans="13:17">
      <c r="M4170" s="247"/>
      <c r="N4170" s="247"/>
      <c r="O4170" s="247"/>
      <c r="P4170" s="247"/>
      <c r="Q4170" s="247"/>
    </row>
    <row r="4171" spans="13:17">
      <c r="M4171" s="247"/>
      <c r="N4171" s="247"/>
      <c r="O4171" s="247"/>
      <c r="P4171" s="247"/>
      <c r="Q4171" s="247"/>
    </row>
    <row r="4172" spans="13:17">
      <c r="M4172" s="247"/>
      <c r="N4172" s="247"/>
      <c r="O4172" s="247"/>
      <c r="P4172" s="247"/>
      <c r="Q4172" s="247"/>
    </row>
    <row r="4173" spans="13:17">
      <c r="M4173" s="247"/>
      <c r="N4173" s="247"/>
      <c r="O4173" s="247"/>
      <c r="P4173" s="247"/>
      <c r="Q4173" s="247"/>
    </row>
    <row r="4174" spans="13:17">
      <c r="M4174" s="247"/>
      <c r="N4174" s="247"/>
      <c r="O4174" s="247"/>
      <c r="P4174" s="247"/>
      <c r="Q4174" s="247"/>
    </row>
    <row r="4175" spans="13:17">
      <c r="M4175" s="247"/>
      <c r="N4175" s="247"/>
      <c r="O4175" s="247"/>
      <c r="P4175" s="247"/>
      <c r="Q4175" s="247"/>
    </row>
    <row r="4176" spans="13:17">
      <c r="M4176" s="247"/>
      <c r="N4176" s="247"/>
      <c r="O4176" s="247"/>
      <c r="P4176" s="247"/>
      <c r="Q4176" s="247"/>
    </row>
    <row r="4177" spans="13:17">
      <c r="M4177" s="247"/>
      <c r="N4177" s="247"/>
      <c r="O4177" s="247"/>
      <c r="P4177" s="247"/>
      <c r="Q4177" s="247"/>
    </row>
    <row r="4178" spans="13:17">
      <c r="M4178" s="247"/>
      <c r="N4178" s="247"/>
      <c r="O4178" s="247"/>
      <c r="P4178" s="247"/>
      <c r="Q4178" s="247"/>
    </row>
    <row r="4179" spans="13:17">
      <c r="M4179" s="247"/>
      <c r="N4179" s="247"/>
      <c r="O4179" s="247"/>
      <c r="P4179" s="247"/>
      <c r="Q4179" s="247"/>
    </row>
    <row r="4180" spans="13:17">
      <c r="M4180" s="247"/>
      <c r="N4180" s="247"/>
      <c r="O4180" s="247"/>
      <c r="P4180" s="247"/>
      <c r="Q4180" s="247"/>
    </row>
    <row r="4181" spans="13:17">
      <c r="M4181" s="247"/>
      <c r="N4181" s="247"/>
      <c r="O4181" s="247"/>
      <c r="P4181" s="247"/>
      <c r="Q4181" s="247"/>
    </row>
    <row r="4182" spans="13:17">
      <c r="M4182" s="247"/>
      <c r="N4182" s="247"/>
      <c r="O4182" s="247"/>
      <c r="P4182" s="247"/>
      <c r="Q4182" s="247"/>
    </row>
    <row r="4183" spans="13:17">
      <c r="M4183" s="247"/>
      <c r="N4183" s="247"/>
      <c r="O4183" s="247"/>
      <c r="P4183" s="247"/>
      <c r="Q4183" s="247"/>
    </row>
    <row r="4184" spans="13:17">
      <c r="M4184" s="247"/>
      <c r="N4184" s="247"/>
      <c r="O4184" s="247"/>
      <c r="P4184" s="247"/>
      <c r="Q4184" s="247"/>
    </row>
    <row r="4185" spans="13:17">
      <c r="M4185" s="247"/>
      <c r="N4185" s="247"/>
      <c r="O4185" s="247"/>
      <c r="P4185" s="247"/>
      <c r="Q4185" s="247"/>
    </row>
    <row r="4186" spans="13:17">
      <c r="M4186" s="247"/>
      <c r="N4186" s="247"/>
      <c r="O4186" s="247"/>
      <c r="P4186" s="247"/>
      <c r="Q4186" s="247"/>
    </row>
    <row r="4187" spans="13:17">
      <c r="M4187" s="247"/>
      <c r="N4187" s="247"/>
      <c r="O4187" s="247"/>
      <c r="P4187" s="247"/>
      <c r="Q4187" s="247"/>
    </row>
    <row r="4188" spans="13:17">
      <c r="M4188" s="247"/>
      <c r="N4188" s="247"/>
      <c r="O4188" s="247"/>
      <c r="P4188" s="247"/>
      <c r="Q4188" s="247"/>
    </row>
    <row r="4189" spans="13:17">
      <c r="M4189" s="247"/>
      <c r="N4189" s="247"/>
      <c r="O4189" s="247"/>
      <c r="P4189" s="247"/>
      <c r="Q4189" s="247"/>
    </row>
    <row r="4190" spans="13:17">
      <c r="M4190" s="247"/>
      <c r="N4190" s="247"/>
      <c r="O4190" s="247"/>
      <c r="P4190" s="247"/>
      <c r="Q4190" s="247"/>
    </row>
    <row r="4191" spans="13:17">
      <c r="M4191" s="247"/>
      <c r="N4191" s="247"/>
      <c r="O4191" s="247"/>
      <c r="P4191" s="247"/>
      <c r="Q4191" s="247"/>
    </row>
    <row r="4192" spans="13:17">
      <c r="M4192" s="247"/>
      <c r="N4192" s="247"/>
      <c r="O4192" s="247"/>
      <c r="P4192" s="247"/>
      <c r="Q4192" s="247"/>
    </row>
    <row r="4193" spans="13:17">
      <c r="M4193" s="247"/>
      <c r="N4193" s="247"/>
      <c r="O4193" s="247"/>
      <c r="P4193" s="247"/>
      <c r="Q4193" s="247"/>
    </row>
    <row r="4194" spans="13:17">
      <c r="M4194" s="247"/>
      <c r="N4194" s="247"/>
      <c r="O4194" s="247"/>
      <c r="P4194" s="247"/>
      <c r="Q4194" s="247"/>
    </row>
    <row r="4195" spans="13:17">
      <c r="M4195" s="247"/>
      <c r="N4195" s="247"/>
      <c r="O4195" s="247"/>
      <c r="P4195" s="247"/>
      <c r="Q4195" s="247"/>
    </row>
    <row r="4196" spans="13:17">
      <c r="M4196" s="247"/>
      <c r="N4196" s="247"/>
      <c r="O4196" s="247"/>
      <c r="P4196" s="247"/>
      <c r="Q4196" s="247"/>
    </row>
    <row r="4197" spans="13:17">
      <c r="M4197" s="247"/>
      <c r="N4197" s="247"/>
      <c r="O4197" s="247"/>
      <c r="P4197" s="247"/>
      <c r="Q4197" s="247"/>
    </row>
    <row r="4198" spans="13:17">
      <c r="M4198" s="247"/>
      <c r="N4198" s="247"/>
      <c r="O4198" s="247"/>
      <c r="P4198" s="247"/>
      <c r="Q4198" s="247"/>
    </row>
    <row r="4199" spans="13:17">
      <c r="M4199" s="247"/>
      <c r="N4199" s="247"/>
      <c r="O4199" s="247"/>
      <c r="P4199" s="247"/>
      <c r="Q4199" s="247"/>
    </row>
    <row r="4200" spans="13:17">
      <c r="M4200" s="247"/>
      <c r="N4200" s="247"/>
      <c r="O4200" s="247"/>
      <c r="P4200" s="247"/>
      <c r="Q4200" s="247"/>
    </row>
    <row r="4201" spans="13:17">
      <c r="M4201" s="247"/>
      <c r="N4201" s="247"/>
      <c r="O4201" s="247"/>
      <c r="P4201" s="247"/>
      <c r="Q4201" s="247"/>
    </row>
    <row r="4202" spans="13:17">
      <c r="M4202" s="247"/>
      <c r="N4202" s="247"/>
      <c r="O4202" s="247"/>
      <c r="P4202" s="247"/>
      <c r="Q4202" s="247"/>
    </row>
    <row r="4203" spans="13:17">
      <c r="M4203" s="247"/>
      <c r="N4203" s="247"/>
      <c r="O4203" s="247"/>
      <c r="P4203" s="247"/>
      <c r="Q4203" s="247"/>
    </row>
    <row r="4204" spans="13:17">
      <c r="M4204" s="247"/>
      <c r="N4204" s="247"/>
      <c r="O4204" s="247"/>
      <c r="P4204" s="247"/>
      <c r="Q4204" s="247"/>
    </row>
    <row r="4205" spans="13:17">
      <c r="M4205" s="247"/>
      <c r="N4205" s="247"/>
      <c r="O4205" s="247"/>
      <c r="P4205" s="247"/>
      <c r="Q4205" s="247"/>
    </row>
    <row r="4206" spans="13:17">
      <c r="M4206" s="247"/>
      <c r="N4206" s="247"/>
      <c r="O4206" s="247"/>
      <c r="P4206" s="247"/>
      <c r="Q4206" s="247"/>
    </row>
    <row r="4207" spans="13:17">
      <c r="M4207" s="247"/>
      <c r="N4207" s="247"/>
      <c r="O4207" s="247"/>
      <c r="P4207" s="247"/>
      <c r="Q4207" s="247"/>
    </row>
    <row r="4208" spans="13:17">
      <c r="M4208" s="247"/>
      <c r="N4208" s="247"/>
      <c r="O4208" s="247"/>
      <c r="P4208" s="247"/>
      <c r="Q4208" s="247"/>
    </row>
    <row r="4209" spans="13:17">
      <c r="M4209" s="247"/>
      <c r="N4209" s="247"/>
      <c r="O4209" s="247"/>
      <c r="P4209" s="247"/>
      <c r="Q4209" s="247"/>
    </row>
    <row r="4210" spans="13:17">
      <c r="M4210" s="247"/>
      <c r="N4210" s="247"/>
      <c r="O4210" s="247"/>
      <c r="P4210" s="247"/>
      <c r="Q4210" s="247"/>
    </row>
    <row r="4211" spans="13:17">
      <c r="M4211" s="247"/>
      <c r="N4211" s="247"/>
      <c r="O4211" s="247"/>
      <c r="P4211" s="247"/>
      <c r="Q4211" s="247"/>
    </row>
    <row r="4212" spans="13:17">
      <c r="M4212" s="247"/>
      <c r="N4212" s="247"/>
      <c r="O4212" s="247"/>
      <c r="P4212" s="247"/>
      <c r="Q4212" s="247"/>
    </row>
    <row r="4213" spans="13:17">
      <c r="M4213" s="247"/>
      <c r="N4213" s="247"/>
      <c r="O4213" s="247"/>
      <c r="P4213" s="247"/>
      <c r="Q4213" s="247"/>
    </row>
    <row r="4214" spans="13:17">
      <c r="M4214" s="247"/>
      <c r="N4214" s="247"/>
      <c r="O4214" s="247"/>
      <c r="P4214" s="247"/>
      <c r="Q4214" s="247"/>
    </row>
    <row r="4215" spans="13:17">
      <c r="M4215" s="247"/>
      <c r="N4215" s="247"/>
      <c r="O4215" s="247"/>
      <c r="P4215" s="247"/>
      <c r="Q4215" s="247"/>
    </row>
    <row r="4216" spans="13:17">
      <c r="M4216" s="247"/>
      <c r="N4216" s="247"/>
      <c r="O4216" s="247"/>
      <c r="P4216" s="247"/>
      <c r="Q4216" s="247"/>
    </row>
    <row r="4217" spans="13:17">
      <c r="M4217" s="247"/>
      <c r="N4217" s="247"/>
      <c r="O4217" s="247"/>
      <c r="P4217" s="247"/>
      <c r="Q4217" s="247"/>
    </row>
    <row r="4218" spans="13:17">
      <c r="M4218" s="247"/>
      <c r="N4218" s="247"/>
      <c r="O4218" s="247"/>
      <c r="P4218" s="247"/>
      <c r="Q4218" s="247"/>
    </row>
    <row r="4219" spans="13:17">
      <c r="M4219" s="247"/>
      <c r="N4219" s="247"/>
      <c r="O4219" s="247"/>
      <c r="P4219" s="247"/>
      <c r="Q4219" s="247"/>
    </row>
    <row r="4220" spans="13:17">
      <c r="M4220" s="247"/>
      <c r="N4220" s="247"/>
      <c r="O4220" s="247"/>
      <c r="P4220" s="247"/>
      <c r="Q4220" s="247"/>
    </row>
    <row r="4221" spans="13:17">
      <c r="M4221" s="247"/>
      <c r="N4221" s="247"/>
      <c r="O4221" s="247"/>
      <c r="P4221" s="247"/>
      <c r="Q4221" s="247"/>
    </row>
    <row r="4222" spans="13:17">
      <c r="M4222" s="247"/>
      <c r="N4222" s="247"/>
      <c r="O4222" s="247"/>
      <c r="P4222" s="247"/>
      <c r="Q4222" s="247"/>
    </row>
    <row r="4223" spans="13:17">
      <c r="M4223" s="247"/>
      <c r="N4223" s="247"/>
      <c r="O4223" s="247"/>
      <c r="P4223" s="247"/>
      <c r="Q4223" s="247"/>
    </row>
    <row r="4224" spans="13:17">
      <c r="M4224" s="247"/>
      <c r="N4224" s="247"/>
      <c r="O4224" s="247"/>
      <c r="P4224" s="247"/>
      <c r="Q4224" s="247"/>
    </row>
    <row r="4225" spans="13:17">
      <c r="M4225" s="247"/>
      <c r="N4225" s="247"/>
      <c r="O4225" s="247"/>
      <c r="P4225" s="247"/>
      <c r="Q4225" s="247"/>
    </row>
    <row r="4226" spans="13:17">
      <c r="M4226" s="247"/>
      <c r="N4226" s="247"/>
      <c r="O4226" s="247"/>
      <c r="P4226" s="247"/>
      <c r="Q4226" s="247"/>
    </row>
    <row r="4227" spans="13:17">
      <c r="M4227" s="247"/>
      <c r="N4227" s="247"/>
      <c r="O4227" s="247"/>
      <c r="P4227" s="247"/>
      <c r="Q4227" s="247"/>
    </row>
    <row r="4228" spans="13:17">
      <c r="M4228" s="247"/>
      <c r="N4228" s="247"/>
      <c r="O4228" s="247"/>
      <c r="P4228" s="247"/>
      <c r="Q4228" s="247"/>
    </row>
    <row r="4229" spans="13:17">
      <c r="M4229" s="247"/>
      <c r="N4229" s="247"/>
      <c r="O4229" s="247"/>
      <c r="P4229" s="247"/>
      <c r="Q4229" s="247"/>
    </row>
    <row r="4230" spans="13:17">
      <c r="M4230" s="247"/>
      <c r="N4230" s="247"/>
      <c r="O4230" s="247"/>
      <c r="P4230" s="247"/>
      <c r="Q4230" s="247"/>
    </row>
    <row r="4231" spans="13:17">
      <c r="M4231" s="247"/>
      <c r="N4231" s="247"/>
      <c r="O4231" s="247"/>
      <c r="P4231" s="247"/>
      <c r="Q4231" s="247"/>
    </row>
    <row r="4232" spans="13:17">
      <c r="M4232" s="247"/>
      <c r="N4232" s="247"/>
      <c r="O4232" s="247"/>
      <c r="P4232" s="247"/>
      <c r="Q4232" s="247"/>
    </row>
    <row r="4233" spans="13:17">
      <c r="M4233" s="247"/>
      <c r="N4233" s="247"/>
      <c r="O4233" s="247"/>
      <c r="P4233" s="247"/>
      <c r="Q4233" s="247"/>
    </row>
    <row r="4234" spans="13:17">
      <c r="M4234" s="247"/>
      <c r="N4234" s="247"/>
      <c r="O4234" s="247"/>
      <c r="P4234" s="247"/>
      <c r="Q4234" s="247"/>
    </row>
    <row r="4235" spans="13:17">
      <c r="M4235" s="247"/>
      <c r="N4235" s="247"/>
      <c r="O4235" s="247"/>
      <c r="P4235" s="247"/>
      <c r="Q4235" s="247"/>
    </row>
    <row r="4236" spans="13:17">
      <c r="M4236" s="247"/>
      <c r="N4236" s="247"/>
      <c r="O4236" s="247"/>
      <c r="P4236" s="247"/>
      <c r="Q4236" s="247"/>
    </row>
    <row r="4237" spans="13:17">
      <c r="M4237" s="247"/>
      <c r="N4237" s="247"/>
      <c r="O4237" s="247"/>
      <c r="P4237" s="247"/>
      <c r="Q4237" s="247"/>
    </row>
    <row r="4238" spans="13:17">
      <c r="M4238" s="247"/>
      <c r="N4238" s="247"/>
      <c r="O4238" s="247"/>
      <c r="P4238" s="247"/>
      <c r="Q4238" s="247"/>
    </row>
    <row r="4239" spans="13:17">
      <c r="M4239" s="247"/>
      <c r="N4239" s="247"/>
      <c r="O4239" s="247"/>
      <c r="P4239" s="247"/>
      <c r="Q4239" s="247"/>
    </row>
    <row r="4240" spans="13:17">
      <c r="M4240" s="247"/>
      <c r="N4240" s="247"/>
      <c r="O4240" s="247"/>
      <c r="P4240" s="247"/>
      <c r="Q4240" s="247"/>
    </row>
    <row r="4241" spans="13:17">
      <c r="M4241" s="247"/>
      <c r="N4241" s="247"/>
      <c r="O4241" s="247"/>
      <c r="P4241" s="247"/>
      <c r="Q4241" s="247"/>
    </row>
    <row r="4242" spans="13:17">
      <c r="M4242" s="247"/>
      <c r="N4242" s="247"/>
      <c r="O4242" s="247"/>
      <c r="P4242" s="247"/>
      <c r="Q4242" s="247"/>
    </row>
    <row r="4243" spans="13:17">
      <c r="M4243" s="247"/>
      <c r="N4243" s="247"/>
      <c r="O4243" s="247"/>
      <c r="P4243" s="247"/>
      <c r="Q4243" s="247"/>
    </row>
    <row r="4244" spans="13:17">
      <c r="M4244" s="247"/>
      <c r="N4244" s="247"/>
      <c r="O4244" s="247"/>
      <c r="P4244" s="247"/>
      <c r="Q4244" s="247"/>
    </row>
    <row r="4245" spans="13:17">
      <c r="M4245" s="247"/>
      <c r="N4245" s="247"/>
      <c r="O4245" s="247"/>
      <c r="P4245" s="247"/>
      <c r="Q4245" s="247"/>
    </row>
    <row r="4246" spans="13:17">
      <c r="M4246" s="247"/>
      <c r="N4246" s="247"/>
      <c r="O4246" s="247"/>
      <c r="P4246" s="247"/>
      <c r="Q4246" s="247"/>
    </row>
    <row r="4247" spans="13:17">
      <c r="M4247" s="247"/>
      <c r="N4247" s="247"/>
      <c r="O4247" s="247"/>
      <c r="P4247" s="247"/>
      <c r="Q4247" s="247"/>
    </row>
    <row r="4248" spans="13:17">
      <c r="M4248" s="247"/>
      <c r="N4248" s="247"/>
      <c r="O4248" s="247"/>
      <c r="P4248" s="247"/>
      <c r="Q4248" s="247"/>
    </row>
    <row r="4249" spans="13:17">
      <c r="M4249" s="247"/>
      <c r="N4249" s="247"/>
      <c r="O4249" s="247"/>
      <c r="P4249" s="247"/>
      <c r="Q4249" s="247"/>
    </row>
    <row r="4250" spans="13:17">
      <c r="M4250" s="247"/>
      <c r="N4250" s="247"/>
      <c r="O4250" s="247"/>
      <c r="P4250" s="247"/>
      <c r="Q4250" s="247"/>
    </row>
    <row r="4251" spans="13:17">
      <c r="M4251" s="247"/>
      <c r="N4251" s="247"/>
      <c r="O4251" s="247"/>
      <c r="P4251" s="247"/>
      <c r="Q4251" s="247"/>
    </row>
    <row r="4252" spans="13:17">
      <c r="M4252" s="247"/>
      <c r="N4252" s="247"/>
      <c r="O4252" s="247"/>
      <c r="P4252" s="247"/>
      <c r="Q4252" s="247"/>
    </row>
    <row r="4253" spans="13:17">
      <c r="M4253" s="247"/>
      <c r="N4253" s="247"/>
      <c r="O4253" s="247"/>
      <c r="P4253" s="247"/>
      <c r="Q4253" s="247"/>
    </row>
    <row r="4254" spans="13:17">
      <c r="M4254" s="247"/>
      <c r="N4254" s="247"/>
      <c r="O4254" s="247"/>
      <c r="P4254" s="247"/>
      <c r="Q4254" s="247"/>
    </row>
    <row r="4255" spans="13:17">
      <c r="M4255" s="247"/>
      <c r="N4255" s="247"/>
      <c r="O4255" s="247"/>
      <c r="P4255" s="247"/>
      <c r="Q4255" s="247"/>
    </row>
    <row r="4256" spans="13:17">
      <c r="M4256" s="247"/>
      <c r="N4256" s="247"/>
      <c r="O4256" s="247"/>
      <c r="P4256" s="247"/>
      <c r="Q4256" s="247"/>
    </row>
    <row r="4257" spans="13:17">
      <c r="M4257" s="247"/>
      <c r="N4257" s="247"/>
      <c r="O4257" s="247"/>
      <c r="P4257" s="247"/>
      <c r="Q4257" s="247"/>
    </row>
    <row r="4258" spans="13:17">
      <c r="M4258" s="247"/>
      <c r="N4258" s="247"/>
      <c r="O4258" s="247"/>
      <c r="P4258" s="247"/>
      <c r="Q4258" s="247"/>
    </row>
    <row r="4259" spans="13:17">
      <c r="M4259" s="247"/>
      <c r="N4259" s="247"/>
      <c r="O4259" s="247"/>
      <c r="P4259" s="247"/>
      <c r="Q4259" s="247"/>
    </row>
    <row r="4260" spans="13:17">
      <c r="M4260" s="247"/>
      <c r="N4260" s="247"/>
      <c r="O4260" s="247"/>
      <c r="P4260" s="247"/>
      <c r="Q4260" s="247"/>
    </row>
    <row r="4261" spans="13:17">
      <c r="M4261" s="247"/>
      <c r="N4261" s="247"/>
      <c r="O4261" s="247"/>
      <c r="P4261" s="247"/>
      <c r="Q4261" s="247"/>
    </row>
    <row r="4262" spans="13:17">
      <c r="M4262" s="247"/>
      <c r="N4262" s="247"/>
      <c r="O4262" s="247"/>
      <c r="P4262" s="247"/>
      <c r="Q4262" s="247"/>
    </row>
    <row r="4263" spans="13:17">
      <c r="M4263" s="247"/>
      <c r="N4263" s="247"/>
      <c r="O4263" s="247"/>
      <c r="P4263" s="247"/>
      <c r="Q4263" s="247"/>
    </row>
    <row r="4264" spans="13:17">
      <c r="M4264" s="247"/>
      <c r="N4264" s="247"/>
      <c r="O4264" s="247"/>
      <c r="P4264" s="247"/>
      <c r="Q4264" s="247"/>
    </row>
    <row r="4265" spans="13:17">
      <c r="M4265" s="247"/>
      <c r="N4265" s="247"/>
      <c r="O4265" s="247"/>
      <c r="P4265" s="247"/>
      <c r="Q4265" s="247"/>
    </row>
    <row r="4266" spans="13:17">
      <c r="M4266" s="247"/>
      <c r="N4266" s="247"/>
      <c r="O4266" s="247"/>
      <c r="P4266" s="247"/>
      <c r="Q4266" s="247"/>
    </row>
    <row r="4267" spans="13:17">
      <c r="M4267" s="247"/>
      <c r="N4267" s="247"/>
      <c r="O4267" s="247"/>
      <c r="P4267" s="247"/>
      <c r="Q4267" s="247"/>
    </row>
    <row r="4268" spans="13:17">
      <c r="M4268" s="247"/>
      <c r="N4268" s="247"/>
      <c r="O4268" s="247"/>
      <c r="P4268" s="247"/>
      <c r="Q4268" s="247"/>
    </row>
    <row r="4269" spans="13:17">
      <c r="M4269" s="247"/>
      <c r="N4269" s="247"/>
      <c r="O4269" s="247"/>
      <c r="P4269" s="247"/>
      <c r="Q4269" s="247"/>
    </row>
    <row r="4270" spans="13:17">
      <c r="M4270" s="247"/>
      <c r="N4270" s="247"/>
      <c r="O4270" s="247"/>
      <c r="P4270" s="247"/>
      <c r="Q4270" s="247"/>
    </row>
    <row r="4271" spans="13:17">
      <c r="M4271" s="247"/>
      <c r="N4271" s="247"/>
      <c r="O4271" s="247"/>
      <c r="P4271" s="247"/>
      <c r="Q4271" s="247"/>
    </row>
    <row r="4272" spans="13:17">
      <c r="M4272" s="247"/>
      <c r="N4272" s="247"/>
      <c r="O4272" s="247"/>
      <c r="P4272" s="247"/>
      <c r="Q4272" s="247"/>
    </row>
    <row r="4273" spans="13:17">
      <c r="M4273" s="247"/>
      <c r="N4273" s="247"/>
      <c r="O4273" s="247"/>
      <c r="P4273" s="247"/>
      <c r="Q4273" s="247"/>
    </row>
    <row r="4274" spans="13:17">
      <c r="M4274" s="247"/>
      <c r="N4274" s="247"/>
      <c r="O4274" s="247"/>
      <c r="P4274" s="247"/>
      <c r="Q4274" s="247"/>
    </row>
    <row r="4275" spans="13:17">
      <c r="M4275" s="247"/>
      <c r="N4275" s="247"/>
      <c r="O4275" s="247"/>
      <c r="P4275" s="247"/>
      <c r="Q4275" s="247"/>
    </row>
    <row r="4276" spans="13:17">
      <c r="M4276" s="247"/>
      <c r="N4276" s="247"/>
      <c r="O4276" s="247"/>
      <c r="P4276" s="247"/>
      <c r="Q4276" s="247"/>
    </row>
    <row r="4277" spans="13:17">
      <c r="M4277" s="247"/>
      <c r="N4277" s="247"/>
      <c r="O4277" s="247"/>
      <c r="P4277" s="247"/>
      <c r="Q4277" s="247"/>
    </row>
    <row r="4278" spans="13:17">
      <c r="M4278" s="247"/>
      <c r="N4278" s="247"/>
      <c r="O4278" s="247"/>
      <c r="P4278" s="247"/>
      <c r="Q4278" s="247"/>
    </row>
    <row r="4279" spans="13:17">
      <c r="M4279" s="247"/>
      <c r="N4279" s="247"/>
      <c r="O4279" s="247"/>
      <c r="P4279" s="247"/>
      <c r="Q4279" s="247"/>
    </row>
    <row r="4280" spans="13:17">
      <c r="M4280" s="247"/>
      <c r="N4280" s="247"/>
      <c r="O4280" s="247"/>
      <c r="P4280" s="247"/>
      <c r="Q4280" s="247"/>
    </row>
    <row r="4281" spans="13:17">
      <c r="M4281" s="247"/>
      <c r="N4281" s="247"/>
      <c r="O4281" s="247"/>
      <c r="P4281" s="247"/>
      <c r="Q4281" s="247"/>
    </row>
    <row r="4282" spans="13:17">
      <c r="M4282" s="247"/>
      <c r="N4282" s="247"/>
      <c r="O4282" s="247"/>
      <c r="P4282" s="247"/>
      <c r="Q4282" s="247"/>
    </row>
    <row r="4283" spans="13:17">
      <c r="M4283" s="247"/>
      <c r="N4283" s="247"/>
      <c r="O4283" s="247"/>
      <c r="P4283" s="247"/>
      <c r="Q4283" s="247"/>
    </row>
    <row r="4284" spans="13:17">
      <c r="M4284" s="247"/>
      <c r="N4284" s="247"/>
      <c r="O4284" s="247"/>
      <c r="P4284" s="247"/>
      <c r="Q4284" s="247"/>
    </row>
    <row r="4285" spans="13:17">
      <c r="M4285" s="247"/>
      <c r="N4285" s="247"/>
      <c r="O4285" s="247"/>
      <c r="P4285" s="247"/>
      <c r="Q4285" s="247"/>
    </row>
    <row r="4286" spans="13:17">
      <c r="M4286" s="247"/>
      <c r="N4286" s="247"/>
      <c r="O4286" s="247"/>
      <c r="P4286" s="247"/>
      <c r="Q4286" s="247"/>
    </row>
    <row r="4287" spans="13:17">
      <c r="M4287" s="247"/>
      <c r="N4287" s="247"/>
      <c r="O4287" s="247"/>
      <c r="P4287" s="247"/>
      <c r="Q4287" s="247"/>
    </row>
    <row r="4288" spans="13:17">
      <c r="M4288" s="247"/>
      <c r="N4288" s="247"/>
      <c r="O4288" s="247"/>
      <c r="P4288" s="247"/>
      <c r="Q4288" s="247"/>
    </row>
    <row r="4289" spans="13:17">
      <c r="M4289" s="247"/>
      <c r="N4289" s="247"/>
      <c r="O4289" s="247"/>
      <c r="P4289" s="247"/>
      <c r="Q4289" s="247"/>
    </row>
    <row r="4290" spans="13:17">
      <c r="M4290" s="247"/>
      <c r="N4290" s="247"/>
      <c r="O4290" s="247"/>
      <c r="P4290" s="247"/>
      <c r="Q4290" s="247"/>
    </row>
    <row r="4291" spans="13:17">
      <c r="M4291" s="247"/>
      <c r="N4291" s="247"/>
      <c r="O4291" s="247"/>
      <c r="P4291" s="247"/>
      <c r="Q4291" s="247"/>
    </row>
    <row r="4292" spans="13:17">
      <c r="M4292" s="247"/>
      <c r="N4292" s="247"/>
      <c r="O4292" s="247"/>
      <c r="P4292" s="247"/>
      <c r="Q4292" s="247"/>
    </row>
    <row r="4293" spans="13:17">
      <c r="M4293" s="247"/>
      <c r="N4293" s="247"/>
      <c r="O4293" s="247"/>
      <c r="P4293" s="247"/>
      <c r="Q4293" s="247"/>
    </row>
    <row r="4294" spans="13:17">
      <c r="M4294" s="247"/>
      <c r="N4294" s="247"/>
      <c r="O4294" s="247"/>
      <c r="P4294" s="247"/>
      <c r="Q4294" s="247"/>
    </row>
    <row r="4295" spans="13:17">
      <c r="M4295" s="247"/>
      <c r="N4295" s="247"/>
      <c r="O4295" s="247"/>
      <c r="P4295" s="247"/>
      <c r="Q4295" s="247"/>
    </row>
    <row r="4296" spans="13:17">
      <c r="M4296" s="247"/>
      <c r="N4296" s="247"/>
      <c r="O4296" s="247"/>
      <c r="P4296" s="247"/>
      <c r="Q4296" s="247"/>
    </row>
    <row r="4297" spans="13:17">
      <c r="M4297" s="247"/>
      <c r="N4297" s="247"/>
      <c r="O4297" s="247"/>
      <c r="P4297" s="247"/>
      <c r="Q4297" s="247"/>
    </row>
    <row r="4298" spans="13:17">
      <c r="M4298" s="247"/>
      <c r="N4298" s="247"/>
      <c r="O4298" s="247"/>
      <c r="P4298" s="247"/>
      <c r="Q4298" s="247"/>
    </row>
    <row r="4299" spans="13:17">
      <c r="M4299" s="247"/>
      <c r="N4299" s="247"/>
      <c r="O4299" s="247"/>
      <c r="P4299" s="247"/>
      <c r="Q4299" s="247"/>
    </row>
    <row r="4300" spans="13:17">
      <c r="M4300" s="247"/>
      <c r="N4300" s="247"/>
      <c r="O4300" s="247"/>
      <c r="P4300" s="247"/>
      <c r="Q4300" s="247"/>
    </row>
    <row r="4301" spans="13:17">
      <c r="M4301" s="247"/>
      <c r="N4301" s="247"/>
      <c r="O4301" s="247"/>
      <c r="P4301" s="247"/>
      <c r="Q4301" s="247"/>
    </row>
    <row r="4302" spans="13:17">
      <c r="M4302" s="247"/>
      <c r="N4302" s="247"/>
      <c r="O4302" s="247"/>
      <c r="P4302" s="247"/>
      <c r="Q4302" s="247"/>
    </row>
    <row r="4303" spans="13:17">
      <c r="M4303" s="247"/>
      <c r="N4303" s="247"/>
      <c r="O4303" s="247"/>
      <c r="P4303" s="247"/>
      <c r="Q4303" s="247"/>
    </row>
    <row r="4304" spans="13:17">
      <c r="M4304" s="247"/>
      <c r="N4304" s="247"/>
      <c r="O4304" s="247"/>
      <c r="P4304" s="247"/>
      <c r="Q4304" s="247"/>
    </row>
    <row r="4305" spans="13:17">
      <c r="M4305" s="247"/>
      <c r="N4305" s="247"/>
      <c r="O4305" s="247"/>
      <c r="P4305" s="247"/>
      <c r="Q4305" s="247"/>
    </row>
    <row r="4306" spans="13:17">
      <c r="M4306" s="247"/>
      <c r="N4306" s="247"/>
      <c r="O4306" s="247"/>
      <c r="P4306" s="247"/>
      <c r="Q4306" s="247"/>
    </row>
    <row r="4307" spans="13:17">
      <c r="M4307" s="247"/>
      <c r="N4307" s="247"/>
      <c r="O4307" s="247"/>
      <c r="P4307" s="247"/>
      <c r="Q4307" s="247"/>
    </row>
    <row r="4308" spans="13:17">
      <c r="M4308" s="247"/>
      <c r="N4308" s="247"/>
      <c r="O4308" s="247"/>
      <c r="P4308" s="247"/>
      <c r="Q4308" s="247"/>
    </row>
    <row r="4309" spans="13:17">
      <c r="M4309" s="247"/>
      <c r="N4309" s="247"/>
      <c r="O4309" s="247"/>
      <c r="P4309" s="247"/>
      <c r="Q4309" s="247"/>
    </row>
    <row r="4310" spans="13:17">
      <c r="M4310" s="247"/>
      <c r="N4310" s="247"/>
      <c r="O4310" s="247"/>
      <c r="P4310" s="247"/>
      <c r="Q4310" s="247"/>
    </row>
    <row r="4311" spans="13:17">
      <c r="M4311" s="247"/>
      <c r="N4311" s="247"/>
      <c r="O4311" s="247"/>
      <c r="P4311" s="247"/>
      <c r="Q4311" s="247"/>
    </row>
    <row r="4312" spans="13:17">
      <c r="M4312" s="247"/>
      <c r="N4312" s="247"/>
      <c r="O4312" s="247"/>
      <c r="P4312" s="247"/>
      <c r="Q4312" s="247"/>
    </row>
    <row r="4313" spans="13:17">
      <c r="M4313" s="247"/>
      <c r="N4313" s="247"/>
      <c r="O4313" s="247"/>
      <c r="P4313" s="247"/>
      <c r="Q4313" s="247"/>
    </row>
    <row r="4314" spans="13:17">
      <c r="M4314" s="247"/>
      <c r="N4314" s="247"/>
      <c r="O4314" s="247"/>
      <c r="P4314" s="247"/>
      <c r="Q4314" s="247"/>
    </row>
    <row r="4315" spans="13:17">
      <c r="M4315" s="247"/>
      <c r="N4315" s="247"/>
      <c r="O4315" s="247"/>
      <c r="P4315" s="247"/>
      <c r="Q4315" s="247"/>
    </row>
    <row r="4316" spans="13:17">
      <c r="M4316" s="247"/>
      <c r="N4316" s="247"/>
      <c r="O4316" s="247"/>
      <c r="P4316" s="247"/>
      <c r="Q4316" s="247"/>
    </row>
    <row r="4317" spans="13:17">
      <c r="M4317" s="247"/>
      <c r="N4317" s="247"/>
      <c r="O4317" s="247"/>
      <c r="P4317" s="247"/>
      <c r="Q4317" s="247"/>
    </row>
    <row r="4318" spans="13:17">
      <c r="M4318" s="247"/>
      <c r="N4318" s="247"/>
      <c r="O4318" s="247"/>
      <c r="P4318" s="247"/>
      <c r="Q4318" s="247"/>
    </row>
    <row r="4319" spans="13:17">
      <c r="M4319" s="247"/>
      <c r="N4319" s="247"/>
      <c r="O4319" s="247"/>
      <c r="P4319" s="247"/>
      <c r="Q4319" s="247"/>
    </row>
    <row r="4320" spans="13:17">
      <c r="M4320" s="247"/>
      <c r="N4320" s="247"/>
      <c r="O4320" s="247"/>
      <c r="P4320" s="247"/>
      <c r="Q4320" s="247"/>
    </row>
    <row r="4321" spans="13:17">
      <c r="M4321" s="247"/>
      <c r="N4321" s="247"/>
      <c r="O4321" s="247"/>
      <c r="P4321" s="247"/>
      <c r="Q4321" s="247"/>
    </row>
    <row r="4322" spans="13:17">
      <c r="M4322" s="247"/>
      <c r="N4322" s="247"/>
      <c r="O4322" s="247"/>
      <c r="P4322" s="247"/>
      <c r="Q4322" s="247"/>
    </row>
    <row r="4323" spans="13:17">
      <c r="M4323" s="247"/>
      <c r="N4323" s="247"/>
      <c r="O4323" s="247"/>
      <c r="P4323" s="247"/>
      <c r="Q4323" s="247"/>
    </row>
    <row r="4324" spans="13:17">
      <c r="M4324" s="247"/>
      <c r="N4324" s="247"/>
      <c r="O4324" s="247"/>
      <c r="P4324" s="247"/>
      <c r="Q4324" s="247"/>
    </row>
    <row r="4325" spans="13:17">
      <c r="M4325" s="247"/>
      <c r="N4325" s="247"/>
      <c r="O4325" s="247"/>
      <c r="P4325" s="247"/>
      <c r="Q4325" s="247"/>
    </row>
    <row r="4326" spans="13:17">
      <c r="M4326" s="247"/>
      <c r="N4326" s="247"/>
      <c r="O4326" s="247"/>
      <c r="P4326" s="247"/>
      <c r="Q4326" s="247"/>
    </row>
    <row r="4327" spans="13:17">
      <c r="M4327" s="247"/>
      <c r="N4327" s="247"/>
      <c r="O4327" s="247"/>
      <c r="P4327" s="247"/>
      <c r="Q4327" s="247"/>
    </row>
    <row r="4328" spans="13:17">
      <c r="M4328" s="247"/>
      <c r="N4328" s="247"/>
      <c r="O4328" s="247"/>
      <c r="P4328" s="247"/>
      <c r="Q4328" s="247"/>
    </row>
    <row r="4329" spans="13:17">
      <c r="M4329" s="247"/>
      <c r="N4329" s="247"/>
      <c r="O4329" s="247"/>
      <c r="P4329" s="247"/>
      <c r="Q4329" s="247"/>
    </row>
    <row r="4330" spans="13:17">
      <c r="M4330" s="247"/>
      <c r="N4330" s="247"/>
      <c r="O4330" s="247"/>
      <c r="P4330" s="247"/>
      <c r="Q4330" s="247"/>
    </row>
    <row r="4331" spans="13:17">
      <c r="M4331" s="247"/>
      <c r="N4331" s="247"/>
      <c r="O4331" s="247"/>
      <c r="P4331" s="247"/>
      <c r="Q4331" s="247"/>
    </row>
    <row r="4332" spans="13:17">
      <c r="M4332" s="247"/>
      <c r="N4332" s="247"/>
      <c r="O4332" s="247"/>
      <c r="P4332" s="247"/>
      <c r="Q4332" s="247"/>
    </row>
    <row r="4333" spans="13:17">
      <c r="M4333" s="247"/>
      <c r="N4333" s="247"/>
      <c r="O4333" s="247"/>
      <c r="P4333" s="247"/>
      <c r="Q4333" s="247"/>
    </row>
    <row r="4334" spans="13:17">
      <c r="M4334" s="247"/>
      <c r="N4334" s="247"/>
      <c r="O4334" s="247"/>
      <c r="P4334" s="247"/>
      <c r="Q4334" s="247"/>
    </row>
    <row r="4335" spans="13:17">
      <c r="M4335" s="247"/>
      <c r="N4335" s="247"/>
      <c r="O4335" s="247"/>
      <c r="P4335" s="247"/>
      <c r="Q4335" s="247"/>
    </row>
    <row r="4336" spans="13:17">
      <c r="M4336" s="247"/>
      <c r="N4336" s="247"/>
      <c r="O4336" s="247"/>
      <c r="P4336" s="247"/>
      <c r="Q4336" s="247"/>
    </row>
    <row r="4337" spans="13:17">
      <c r="M4337" s="247"/>
      <c r="N4337" s="247"/>
      <c r="O4337" s="247"/>
      <c r="P4337" s="247"/>
      <c r="Q4337" s="247"/>
    </row>
    <row r="4338" spans="13:17">
      <c r="M4338" s="247"/>
      <c r="N4338" s="247"/>
      <c r="O4338" s="247"/>
      <c r="P4338" s="247"/>
      <c r="Q4338" s="247"/>
    </row>
    <row r="4339" spans="13:17">
      <c r="M4339" s="247"/>
      <c r="N4339" s="247"/>
      <c r="O4339" s="247"/>
      <c r="P4339" s="247"/>
      <c r="Q4339" s="247"/>
    </row>
    <row r="4340" spans="13:17">
      <c r="M4340" s="247"/>
      <c r="N4340" s="247"/>
      <c r="O4340" s="247"/>
      <c r="P4340" s="247"/>
      <c r="Q4340" s="247"/>
    </row>
    <row r="4341" spans="13:17">
      <c r="M4341" s="247"/>
      <c r="N4341" s="247"/>
      <c r="O4341" s="247"/>
      <c r="P4341" s="247"/>
      <c r="Q4341" s="247"/>
    </row>
    <row r="4342" spans="13:17">
      <c r="M4342" s="247"/>
      <c r="N4342" s="247"/>
      <c r="O4342" s="247"/>
      <c r="P4342" s="247"/>
      <c r="Q4342" s="247"/>
    </row>
    <row r="4343" spans="13:17">
      <c r="M4343" s="247"/>
      <c r="N4343" s="247"/>
      <c r="O4343" s="247"/>
      <c r="P4343" s="247"/>
      <c r="Q4343" s="247"/>
    </row>
    <row r="4344" spans="13:17">
      <c r="M4344" s="247"/>
      <c r="N4344" s="247"/>
      <c r="O4344" s="247"/>
      <c r="P4344" s="247"/>
      <c r="Q4344" s="247"/>
    </row>
    <row r="4345" spans="13:17">
      <c r="M4345" s="247"/>
      <c r="N4345" s="247"/>
      <c r="O4345" s="247"/>
      <c r="P4345" s="247"/>
      <c r="Q4345" s="247"/>
    </row>
    <row r="4346" spans="13:17">
      <c r="M4346" s="247"/>
      <c r="N4346" s="247"/>
      <c r="O4346" s="247"/>
      <c r="P4346" s="247"/>
      <c r="Q4346" s="247"/>
    </row>
    <row r="4347" spans="13:17">
      <c r="M4347" s="247"/>
      <c r="N4347" s="247"/>
      <c r="O4347" s="247"/>
      <c r="P4347" s="247"/>
      <c r="Q4347" s="247"/>
    </row>
    <row r="4348" spans="13:17">
      <c r="M4348" s="247"/>
      <c r="N4348" s="247"/>
      <c r="O4348" s="247"/>
      <c r="P4348" s="247"/>
      <c r="Q4348" s="247"/>
    </row>
    <row r="4349" spans="13:17">
      <c r="M4349" s="247"/>
      <c r="N4349" s="247"/>
      <c r="O4349" s="247"/>
      <c r="P4349" s="247"/>
      <c r="Q4349" s="247"/>
    </row>
    <row r="4350" spans="13:17">
      <c r="M4350" s="247"/>
      <c r="N4350" s="247"/>
      <c r="O4350" s="247"/>
      <c r="P4350" s="247"/>
      <c r="Q4350" s="247"/>
    </row>
    <row r="4351" spans="13:17">
      <c r="M4351" s="247"/>
      <c r="N4351" s="247"/>
      <c r="O4351" s="247"/>
      <c r="P4351" s="247"/>
      <c r="Q4351" s="247"/>
    </row>
    <row r="4352" spans="13:17">
      <c r="M4352" s="247"/>
      <c r="N4352" s="247"/>
      <c r="O4352" s="247"/>
      <c r="P4352" s="247"/>
      <c r="Q4352" s="247"/>
    </row>
    <row r="4353" spans="13:17">
      <c r="M4353" s="247"/>
      <c r="N4353" s="247"/>
      <c r="O4353" s="247"/>
      <c r="P4353" s="247"/>
      <c r="Q4353" s="247"/>
    </row>
    <row r="4354" spans="13:17">
      <c r="M4354" s="247"/>
      <c r="N4354" s="247"/>
      <c r="O4354" s="247"/>
      <c r="P4354" s="247"/>
      <c r="Q4354" s="247"/>
    </row>
    <row r="4355" spans="13:17">
      <c r="M4355" s="247"/>
      <c r="N4355" s="247"/>
      <c r="O4355" s="247"/>
      <c r="P4355" s="247"/>
      <c r="Q4355" s="247"/>
    </row>
    <row r="4356" spans="13:17">
      <c r="M4356" s="247"/>
      <c r="N4356" s="247"/>
      <c r="O4356" s="247"/>
      <c r="P4356" s="247"/>
      <c r="Q4356" s="247"/>
    </row>
    <row r="4357" spans="13:17">
      <c r="M4357" s="247"/>
      <c r="N4357" s="247"/>
      <c r="O4357" s="247"/>
      <c r="P4357" s="247"/>
      <c r="Q4357" s="247"/>
    </row>
    <row r="4358" spans="13:17">
      <c r="M4358" s="247"/>
      <c r="N4358" s="247"/>
      <c r="O4358" s="247"/>
      <c r="P4358" s="247"/>
      <c r="Q4358" s="247"/>
    </row>
    <row r="4359" spans="13:17">
      <c r="M4359" s="247"/>
      <c r="N4359" s="247"/>
      <c r="O4359" s="247"/>
      <c r="P4359" s="247"/>
      <c r="Q4359" s="247"/>
    </row>
    <row r="4360" spans="13:17">
      <c r="M4360" s="247"/>
      <c r="N4360" s="247"/>
      <c r="O4360" s="247"/>
      <c r="P4360" s="247"/>
      <c r="Q4360" s="247"/>
    </row>
    <row r="4361" spans="13:17">
      <c r="M4361" s="247"/>
      <c r="N4361" s="247"/>
      <c r="O4361" s="247"/>
      <c r="P4361" s="247"/>
      <c r="Q4361" s="247"/>
    </row>
    <row r="4362" spans="13:17">
      <c r="M4362" s="247"/>
      <c r="N4362" s="247"/>
      <c r="O4362" s="247"/>
      <c r="P4362" s="247"/>
      <c r="Q4362" s="247"/>
    </row>
    <row r="4363" spans="13:17">
      <c r="M4363" s="247"/>
      <c r="N4363" s="247"/>
      <c r="O4363" s="247"/>
      <c r="P4363" s="247"/>
      <c r="Q4363" s="247"/>
    </row>
    <row r="4364" spans="13:17">
      <c r="M4364" s="247"/>
      <c r="N4364" s="247"/>
      <c r="O4364" s="247"/>
      <c r="P4364" s="247"/>
      <c r="Q4364" s="247"/>
    </row>
    <row r="4365" spans="13:17">
      <c r="M4365" s="247"/>
      <c r="N4365" s="247"/>
      <c r="O4365" s="247"/>
      <c r="P4365" s="247"/>
      <c r="Q4365" s="247"/>
    </row>
    <row r="4366" spans="13:17">
      <c r="M4366" s="247"/>
      <c r="N4366" s="247"/>
      <c r="O4366" s="247"/>
      <c r="P4366" s="247"/>
      <c r="Q4366" s="247"/>
    </row>
    <row r="4367" spans="13:17">
      <c r="M4367" s="247"/>
      <c r="N4367" s="247"/>
      <c r="O4367" s="247"/>
      <c r="P4367" s="247"/>
      <c r="Q4367" s="247"/>
    </row>
    <row r="4368" spans="13:17">
      <c r="M4368" s="247"/>
      <c r="N4368" s="247"/>
      <c r="O4368" s="247"/>
      <c r="P4368" s="247"/>
      <c r="Q4368" s="247"/>
    </row>
    <row r="4369" spans="13:17">
      <c r="M4369" s="247"/>
      <c r="N4369" s="247"/>
      <c r="O4369" s="247"/>
      <c r="P4369" s="247"/>
      <c r="Q4369" s="247"/>
    </row>
    <row r="4370" spans="13:17">
      <c r="M4370" s="247"/>
      <c r="N4370" s="247"/>
      <c r="O4370" s="247"/>
      <c r="P4370" s="247"/>
      <c r="Q4370" s="247"/>
    </row>
    <row r="4371" spans="13:17">
      <c r="M4371" s="247"/>
      <c r="N4371" s="247"/>
      <c r="O4371" s="247"/>
      <c r="P4371" s="247"/>
      <c r="Q4371" s="247"/>
    </row>
    <row r="4372" spans="13:17">
      <c r="M4372" s="247"/>
      <c r="N4372" s="247"/>
      <c r="O4372" s="247"/>
      <c r="P4372" s="247"/>
      <c r="Q4372" s="247"/>
    </row>
    <row r="4373" spans="13:17">
      <c r="M4373" s="247"/>
      <c r="N4373" s="247"/>
      <c r="O4373" s="247"/>
      <c r="P4373" s="247"/>
      <c r="Q4373" s="247"/>
    </row>
    <row r="4374" spans="13:17">
      <c r="M4374" s="247"/>
      <c r="N4374" s="247"/>
      <c r="O4374" s="247"/>
      <c r="P4374" s="247"/>
      <c r="Q4374" s="247"/>
    </row>
    <row r="4375" spans="13:17">
      <c r="M4375" s="247"/>
      <c r="N4375" s="247"/>
      <c r="O4375" s="247"/>
      <c r="P4375" s="247"/>
      <c r="Q4375" s="247"/>
    </row>
    <row r="4376" spans="13:17">
      <c r="M4376" s="247"/>
      <c r="N4376" s="247"/>
      <c r="O4376" s="247"/>
      <c r="P4376" s="247"/>
      <c r="Q4376" s="247"/>
    </row>
    <row r="4377" spans="13:17">
      <c r="M4377" s="247"/>
      <c r="N4377" s="247"/>
      <c r="O4377" s="247"/>
      <c r="P4377" s="247"/>
      <c r="Q4377" s="247"/>
    </row>
    <row r="4378" spans="13:17">
      <c r="M4378" s="247"/>
      <c r="N4378" s="247"/>
      <c r="O4378" s="247"/>
      <c r="P4378" s="247"/>
      <c r="Q4378" s="247"/>
    </row>
    <row r="4379" spans="13:17">
      <c r="M4379" s="247"/>
      <c r="N4379" s="247"/>
      <c r="O4379" s="247"/>
      <c r="P4379" s="247"/>
      <c r="Q4379" s="247"/>
    </row>
    <row r="4380" spans="13:17">
      <c r="M4380" s="247"/>
      <c r="N4380" s="247"/>
      <c r="O4380" s="247"/>
      <c r="P4380" s="247"/>
      <c r="Q4380" s="247"/>
    </row>
    <row r="4381" spans="13:17">
      <c r="M4381" s="247"/>
      <c r="N4381" s="247"/>
      <c r="O4381" s="247"/>
      <c r="P4381" s="247"/>
      <c r="Q4381" s="247"/>
    </row>
    <row r="4382" spans="13:17">
      <c r="M4382" s="247"/>
      <c r="N4382" s="247"/>
      <c r="O4382" s="247"/>
      <c r="P4382" s="247"/>
      <c r="Q4382" s="247"/>
    </row>
    <row r="4383" spans="13:17">
      <c r="M4383" s="247"/>
      <c r="N4383" s="247"/>
      <c r="O4383" s="247"/>
      <c r="P4383" s="247"/>
      <c r="Q4383" s="247"/>
    </row>
    <row r="4384" spans="13:17">
      <c r="M4384" s="247"/>
      <c r="N4384" s="247"/>
      <c r="O4384" s="247"/>
      <c r="P4384" s="247"/>
      <c r="Q4384" s="247"/>
    </row>
    <row r="4385" spans="13:17">
      <c r="M4385" s="247"/>
      <c r="N4385" s="247"/>
      <c r="O4385" s="247"/>
      <c r="P4385" s="247"/>
      <c r="Q4385" s="247"/>
    </row>
    <row r="4386" spans="13:17">
      <c r="M4386" s="247"/>
      <c r="N4386" s="247"/>
      <c r="O4386" s="247"/>
      <c r="P4386" s="247"/>
      <c r="Q4386" s="247"/>
    </row>
    <row r="4387" spans="13:17">
      <c r="M4387" s="247"/>
      <c r="N4387" s="247"/>
      <c r="O4387" s="247"/>
      <c r="P4387" s="247"/>
      <c r="Q4387" s="247"/>
    </row>
    <row r="4388" spans="13:17">
      <c r="M4388" s="247"/>
      <c r="N4388" s="247"/>
      <c r="O4388" s="247"/>
      <c r="P4388" s="247"/>
      <c r="Q4388" s="247"/>
    </row>
    <row r="4389" spans="13:17">
      <c r="M4389" s="247"/>
      <c r="N4389" s="247"/>
      <c r="O4389" s="247"/>
      <c r="P4389" s="247"/>
      <c r="Q4389" s="247"/>
    </row>
    <row r="4390" spans="13:17">
      <c r="M4390" s="247"/>
      <c r="N4390" s="247"/>
      <c r="O4390" s="247"/>
      <c r="P4390" s="247"/>
      <c r="Q4390" s="247"/>
    </row>
    <row r="4391" spans="13:17">
      <c r="M4391" s="247"/>
      <c r="N4391" s="247"/>
      <c r="O4391" s="247"/>
      <c r="P4391" s="247"/>
      <c r="Q4391" s="247"/>
    </row>
    <row r="4392" spans="13:17">
      <c r="M4392" s="247"/>
      <c r="N4392" s="247"/>
      <c r="O4392" s="247"/>
      <c r="P4392" s="247"/>
      <c r="Q4392" s="247"/>
    </row>
    <row r="4393" spans="13:17">
      <c r="M4393" s="247"/>
      <c r="N4393" s="247"/>
      <c r="O4393" s="247"/>
      <c r="P4393" s="247"/>
      <c r="Q4393" s="247"/>
    </row>
    <row r="4394" spans="13:17">
      <c r="M4394" s="247"/>
      <c r="N4394" s="247"/>
      <c r="O4394" s="247"/>
      <c r="P4394" s="247"/>
      <c r="Q4394" s="247"/>
    </row>
    <row r="4395" spans="13:17">
      <c r="M4395" s="247"/>
      <c r="N4395" s="247"/>
      <c r="O4395" s="247"/>
      <c r="P4395" s="247"/>
      <c r="Q4395" s="247"/>
    </row>
    <row r="4396" spans="13:17">
      <c r="M4396" s="247"/>
      <c r="N4396" s="247"/>
      <c r="O4396" s="247"/>
      <c r="P4396" s="247"/>
      <c r="Q4396" s="247"/>
    </row>
    <row r="4397" spans="13:17">
      <c r="M4397" s="247"/>
      <c r="N4397" s="247"/>
      <c r="O4397" s="247"/>
      <c r="P4397" s="247"/>
      <c r="Q4397" s="247"/>
    </row>
    <row r="4398" spans="13:17">
      <c r="M4398" s="247"/>
      <c r="N4398" s="247"/>
      <c r="O4398" s="247"/>
      <c r="P4398" s="247"/>
      <c r="Q4398" s="247"/>
    </row>
    <row r="4399" spans="13:17">
      <c r="M4399" s="247"/>
      <c r="N4399" s="247"/>
      <c r="O4399" s="247"/>
      <c r="P4399" s="247"/>
      <c r="Q4399" s="247"/>
    </row>
    <row r="4400" spans="13:17">
      <c r="M4400" s="247"/>
      <c r="N4400" s="247"/>
      <c r="O4400" s="247"/>
      <c r="P4400" s="247"/>
      <c r="Q4400" s="247"/>
    </row>
    <row r="4401" spans="13:17">
      <c r="M4401" s="247"/>
      <c r="N4401" s="247"/>
      <c r="O4401" s="247"/>
      <c r="P4401" s="247"/>
      <c r="Q4401" s="247"/>
    </row>
    <row r="4402" spans="13:17">
      <c r="M4402" s="247"/>
      <c r="N4402" s="247"/>
      <c r="O4402" s="247"/>
      <c r="P4402" s="247"/>
      <c r="Q4402" s="247"/>
    </row>
    <row r="4403" spans="13:17">
      <c r="M4403" s="247"/>
      <c r="N4403" s="247"/>
      <c r="O4403" s="247"/>
      <c r="P4403" s="247"/>
      <c r="Q4403" s="247"/>
    </row>
    <row r="4404" spans="13:17">
      <c r="M4404" s="247"/>
      <c r="N4404" s="247"/>
      <c r="O4404" s="247"/>
      <c r="P4404" s="247"/>
      <c r="Q4404" s="247"/>
    </row>
    <row r="4405" spans="13:17">
      <c r="M4405" s="247"/>
      <c r="N4405" s="247"/>
      <c r="O4405" s="247"/>
      <c r="P4405" s="247"/>
      <c r="Q4405" s="247"/>
    </row>
    <row r="4406" spans="13:17">
      <c r="M4406" s="247"/>
      <c r="N4406" s="247"/>
      <c r="O4406" s="247"/>
      <c r="P4406" s="247"/>
      <c r="Q4406" s="247"/>
    </row>
    <row r="4407" spans="13:17">
      <c r="M4407" s="247"/>
      <c r="N4407" s="247"/>
      <c r="O4407" s="247"/>
      <c r="P4407" s="247"/>
      <c r="Q4407" s="247"/>
    </row>
    <row r="4408" spans="13:17">
      <c r="M4408" s="247"/>
      <c r="N4408" s="247"/>
      <c r="O4408" s="247"/>
      <c r="P4408" s="247"/>
      <c r="Q4408" s="247"/>
    </row>
    <row r="4409" spans="13:17">
      <c r="M4409" s="247"/>
      <c r="N4409" s="247"/>
      <c r="O4409" s="247"/>
      <c r="P4409" s="247"/>
      <c r="Q4409" s="247"/>
    </row>
    <row r="4410" spans="13:17">
      <c r="M4410" s="247"/>
      <c r="N4410" s="247"/>
      <c r="O4410" s="247"/>
      <c r="P4410" s="247"/>
      <c r="Q4410" s="247"/>
    </row>
    <row r="4411" spans="13:17">
      <c r="M4411" s="247"/>
      <c r="N4411" s="247"/>
      <c r="O4411" s="247"/>
      <c r="P4411" s="247"/>
      <c r="Q4411" s="247"/>
    </row>
    <row r="4412" spans="13:17">
      <c r="M4412" s="247"/>
      <c r="N4412" s="247"/>
      <c r="O4412" s="247"/>
      <c r="P4412" s="247"/>
      <c r="Q4412" s="247"/>
    </row>
    <row r="4413" spans="13:17">
      <c r="M4413" s="247"/>
      <c r="N4413" s="247"/>
      <c r="O4413" s="247"/>
      <c r="P4413" s="247"/>
      <c r="Q4413" s="247"/>
    </row>
    <row r="4414" spans="13:17">
      <c r="M4414" s="247"/>
      <c r="N4414" s="247"/>
      <c r="O4414" s="247"/>
      <c r="P4414" s="247"/>
      <c r="Q4414" s="247"/>
    </row>
    <row r="4415" spans="13:17">
      <c r="M4415" s="247"/>
      <c r="N4415" s="247"/>
      <c r="O4415" s="247"/>
      <c r="P4415" s="247"/>
      <c r="Q4415" s="247"/>
    </row>
    <row r="4416" spans="13:17">
      <c r="M4416" s="247"/>
      <c r="N4416" s="247"/>
      <c r="O4416" s="247"/>
      <c r="P4416" s="247"/>
      <c r="Q4416" s="247"/>
    </row>
    <row r="4417" spans="13:17">
      <c r="M4417" s="247"/>
      <c r="N4417" s="247"/>
      <c r="O4417" s="247"/>
      <c r="P4417" s="247"/>
      <c r="Q4417" s="247"/>
    </row>
    <row r="4418" spans="13:17">
      <c r="M4418" s="247"/>
      <c r="N4418" s="247"/>
      <c r="O4418" s="247"/>
      <c r="P4418" s="247"/>
      <c r="Q4418" s="247"/>
    </row>
    <row r="4419" spans="13:17">
      <c r="M4419" s="247"/>
      <c r="N4419" s="247"/>
      <c r="O4419" s="247"/>
      <c r="P4419" s="247"/>
      <c r="Q4419" s="247"/>
    </row>
    <row r="4420" spans="13:17">
      <c r="M4420" s="247"/>
      <c r="N4420" s="247"/>
      <c r="O4420" s="247"/>
      <c r="P4420" s="247"/>
      <c r="Q4420" s="247"/>
    </row>
    <row r="4421" spans="13:17">
      <c r="M4421" s="247"/>
      <c r="N4421" s="247"/>
      <c r="O4421" s="247"/>
      <c r="P4421" s="247"/>
      <c r="Q4421" s="247"/>
    </row>
    <row r="4422" spans="13:17">
      <c r="M4422" s="247"/>
      <c r="N4422" s="247"/>
      <c r="O4422" s="247"/>
      <c r="P4422" s="247"/>
      <c r="Q4422" s="247"/>
    </row>
    <row r="4423" spans="13:17">
      <c r="M4423" s="247"/>
      <c r="N4423" s="247"/>
      <c r="O4423" s="247"/>
      <c r="P4423" s="247"/>
      <c r="Q4423" s="247"/>
    </row>
    <row r="4424" spans="13:17">
      <c r="M4424" s="247"/>
      <c r="N4424" s="247"/>
      <c r="O4424" s="247"/>
      <c r="P4424" s="247"/>
      <c r="Q4424" s="247"/>
    </row>
    <row r="4425" spans="13:17">
      <c r="M4425" s="247"/>
      <c r="N4425" s="247"/>
      <c r="O4425" s="247"/>
      <c r="P4425" s="247"/>
      <c r="Q4425" s="247"/>
    </row>
    <row r="4426" spans="13:17">
      <c r="M4426" s="247"/>
      <c r="N4426" s="247"/>
      <c r="O4426" s="247"/>
      <c r="P4426" s="247"/>
      <c r="Q4426" s="247"/>
    </row>
    <row r="4427" spans="13:17">
      <c r="M4427" s="247"/>
      <c r="N4427" s="247"/>
      <c r="O4427" s="247"/>
      <c r="P4427" s="247"/>
      <c r="Q4427" s="247"/>
    </row>
    <row r="4428" spans="13:17">
      <c r="M4428" s="247"/>
      <c r="N4428" s="247"/>
      <c r="O4428" s="247"/>
      <c r="P4428" s="247"/>
      <c r="Q4428" s="247"/>
    </row>
    <row r="4429" spans="13:17">
      <c r="M4429" s="247"/>
      <c r="N4429" s="247"/>
      <c r="O4429" s="247"/>
      <c r="P4429" s="247"/>
      <c r="Q4429" s="247"/>
    </row>
    <row r="4430" spans="13:17">
      <c r="M4430" s="247"/>
      <c r="N4430" s="247"/>
      <c r="O4430" s="247"/>
      <c r="P4430" s="247"/>
      <c r="Q4430" s="247"/>
    </row>
    <row r="4431" spans="13:17">
      <c r="M4431" s="247"/>
      <c r="N4431" s="247"/>
      <c r="O4431" s="247"/>
      <c r="P4431" s="247"/>
      <c r="Q4431" s="247"/>
    </row>
    <row r="4432" spans="13:17">
      <c r="M4432" s="247"/>
      <c r="N4432" s="247"/>
      <c r="O4432" s="247"/>
      <c r="P4432" s="247"/>
      <c r="Q4432" s="247"/>
    </row>
    <row r="4433" spans="13:17">
      <c r="M4433" s="247"/>
      <c r="N4433" s="247"/>
      <c r="O4433" s="247"/>
      <c r="P4433" s="247"/>
      <c r="Q4433" s="247"/>
    </row>
    <row r="4434" spans="13:17">
      <c r="M4434" s="247"/>
      <c r="N4434" s="247"/>
      <c r="O4434" s="247"/>
      <c r="P4434" s="247"/>
      <c r="Q4434" s="247"/>
    </row>
    <row r="4435" spans="13:17">
      <c r="M4435" s="247"/>
      <c r="N4435" s="247"/>
      <c r="O4435" s="247"/>
      <c r="P4435" s="247"/>
      <c r="Q4435" s="247"/>
    </row>
    <row r="4436" spans="13:17">
      <c r="M4436" s="247"/>
      <c r="N4436" s="247"/>
      <c r="O4436" s="247"/>
      <c r="P4436" s="247"/>
      <c r="Q4436" s="247"/>
    </row>
    <row r="4437" spans="13:17">
      <c r="M4437" s="247"/>
      <c r="N4437" s="247"/>
      <c r="O4437" s="247"/>
      <c r="P4437" s="247"/>
      <c r="Q4437" s="247"/>
    </row>
    <row r="4438" spans="13:17">
      <c r="M4438" s="247"/>
      <c r="N4438" s="247"/>
      <c r="O4438" s="247"/>
      <c r="P4438" s="247"/>
      <c r="Q4438" s="247"/>
    </row>
    <row r="4439" spans="13:17">
      <c r="M4439" s="247"/>
      <c r="N4439" s="247"/>
      <c r="O4439" s="247"/>
      <c r="P4439" s="247"/>
      <c r="Q4439" s="247"/>
    </row>
    <row r="4440" spans="13:17">
      <c r="M4440" s="247"/>
      <c r="N4440" s="247"/>
      <c r="O4440" s="247"/>
      <c r="P4440" s="247"/>
      <c r="Q4440" s="247"/>
    </row>
    <row r="4441" spans="13:17">
      <c r="M4441" s="247"/>
      <c r="N4441" s="247"/>
      <c r="O4441" s="247"/>
      <c r="P4441" s="247"/>
      <c r="Q4441" s="247"/>
    </row>
    <row r="4442" spans="13:17">
      <c r="M4442" s="247"/>
      <c r="N4442" s="247"/>
      <c r="O4442" s="247"/>
      <c r="P4442" s="247"/>
      <c r="Q4442" s="247"/>
    </row>
    <row r="4443" spans="13:17">
      <c r="M4443" s="247"/>
      <c r="N4443" s="247"/>
      <c r="O4443" s="247"/>
      <c r="P4443" s="247"/>
      <c r="Q4443" s="247"/>
    </row>
    <row r="4444" spans="13:17">
      <c r="M4444" s="247"/>
      <c r="N4444" s="247"/>
      <c r="O4444" s="247"/>
      <c r="P4444" s="247"/>
      <c r="Q4444" s="247"/>
    </row>
    <row r="4445" spans="13:17">
      <c r="M4445" s="247"/>
      <c r="N4445" s="247"/>
      <c r="O4445" s="247"/>
      <c r="P4445" s="247"/>
      <c r="Q4445" s="247"/>
    </row>
    <row r="4446" spans="13:17">
      <c r="M4446" s="247"/>
      <c r="N4446" s="247"/>
      <c r="O4446" s="247"/>
      <c r="P4446" s="247"/>
      <c r="Q4446" s="247"/>
    </row>
    <row r="4447" spans="13:17">
      <c r="M4447" s="247"/>
      <c r="N4447" s="247"/>
      <c r="O4447" s="247"/>
      <c r="P4447" s="247"/>
      <c r="Q4447" s="247"/>
    </row>
    <row r="4448" spans="13:17">
      <c r="M4448" s="247"/>
      <c r="N4448" s="247"/>
      <c r="O4448" s="247"/>
      <c r="P4448" s="247"/>
      <c r="Q4448" s="247"/>
    </row>
    <row r="4449" spans="13:17">
      <c r="M4449" s="247"/>
      <c r="N4449" s="247"/>
      <c r="O4449" s="247"/>
      <c r="P4449" s="247"/>
      <c r="Q4449" s="247"/>
    </row>
    <row r="4450" spans="13:17">
      <c r="M4450" s="247"/>
      <c r="N4450" s="247"/>
      <c r="O4450" s="247"/>
      <c r="P4450" s="247"/>
      <c r="Q4450" s="247"/>
    </row>
    <row r="4451" spans="13:17">
      <c r="M4451" s="247"/>
      <c r="N4451" s="247"/>
      <c r="O4451" s="247"/>
      <c r="P4451" s="247"/>
      <c r="Q4451" s="247"/>
    </row>
    <row r="4452" spans="13:17">
      <c r="M4452" s="247"/>
      <c r="N4452" s="247"/>
      <c r="O4452" s="247"/>
      <c r="P4452" s="247"/>
      <c r="Q4452" s="247"/>
    </row>
    <row r="4453" spans="13:17">
      <c r="M4453" s="247"/>
      <c r="N4453" s="247"/>
      <c r="O4453" s="247"/>
      <c r="P4453" s="247"/>
      <c r="Q4453" s="247"/>
    </row>
    <row r="4454" spans="13:17">
      <c r="M4454" s="247"/>
      <c r="N4454" s="247"/>
      <c r="O4454" s="247"/>
      <c r="P4454" s="247"/>
      <c r="Q4454" s="247"/>
    </row>
    <row r="4455" spans="13:17">
      <c r="M4455" s="247"/>
      <c r="N4455" s="247"/>
      <c r="O4455" s="247"/>
      <c r="P4455" s="247"/>
      <c r="Q4455" s="247"/>
    </row>
    <row r="4456" spans="13:17">
      <c r="M4456" s="247"/>
      <c r="N4456" s="247"/>
      <c r="O4456" s="247"/>
      <c r="P4456" s="247"/>
      <c r="Q4456" s="247"/>
    </row>
    <row r="4457" spans="13:17">
      <c r="M4457" s="247"/>
      <c r="N4457" s="247"/>
      <c r="O4457" s="247"/>
      <c r="P4457" s="247"/>
      <c r="Q4457" s="247"/>
    </row>
    <row r="4458" spans="13:17">
      <c r="M4458" s="247"/>
      <c r="N4458" s="247"/>
      <c r="O4458" s="247"/>
      <c r="P4458" s="247"/>
      <c r="Q4458" s="247"/>
    </row>
    <row r="4459" spans="13:17">
      <c r="M4459" s="247"/>
      <c r="N4459" s="247"/>
      <c r="O4459" s="247"/>
      <c r="P4459" s="247"/>
      <c r="Q4459" s="247"/>
    </row>
    <row r="4460" spans="13:17">
      <c r="M4460" s="247"/>
      <c r="N4460" s="247"/>
      <c r="O4460" s="247"/>
      <c r="P4460" s="247"/>
      <c r="Q4460" s="247"/>
    </row>
    <row r="4461" spans="13:17">
      <c r="M4461" s="247"/>
      <c r="N4461" s="247"/>
      <c r="O4461" s="247"/>
      <c r="P4461" s="247"/>
      <c r="Q4461" s="247"/>
    </row>
    <row r="4462" spans="13:17">
      <c r="M4462" s="247"/>
      <c r="N4462" s="247"/>
      <c r="O4462" s="247"/>
      <c r="P4462" s="247"/>
      <c r="Q4462" s="247"/>
    </row>
    <row r="4463" spans="13:17">
      <c r="M4463" s="247"/>
      <c r="N4463" s="247"/>
      <c r="O4463" s="247"/>
      <c r="P4463" s="247"/>
      <c r="Q4463" s="247"/>
    </row>
    <row r="4464" spans="13:17">
      <c r="M4464" s="247"/>
      <c r="N4464" s="247"/>
      <c r="O4464" s="247"/>
      <c r="P4464" s="247"/>
      <c r="Q4464" s="247"/>
    </row>
    <row r="4465" spans="13:17">
      <c r="M4465" s="247"/>
      <c r="N4465" s="247"/>
      <c r="O4465" s="247"/>
      <c r="P4465" s="247"/>
      <c r="Q4465" s="247"/>
    </row>
    <row r="4466" spans="13:17">
      <c r="M4466" s="247"/>
      <c r="N4466" s="247"/>
      <c r="O4466" s="247"/>
      <c r="P4466" s="247"/>
      <c r="Q4466" s="247"/>
    </row>
    <row r="4467" spans="13:17">
      <c r="M4467" s="247"/>
      <c r="N4467" s="247"/>
      <c r="O4467" s="247"/>
      <c r="P4467" s="247"/>
      <c r="Q4467" s="247"/>
    </row>
    <row r="4468" spans="13:17">
      <c r="M4468" s="247"/>
      <c r="N4468" s="247"/>
      <c r="O4468" s="247"/>
      <c r="P4468" s="247"/>
      <c r="Q4468" s="247"/>
    </row>
    <row r="4469" spans="13:17">
      <c r="M4469" s="247"/>
      <c r="N4469" s="247"/>
      <c r="O4469" s="247"/>
      <c r="P4469" s="247"/>
      <c r="Q4469" s="247"/>
    </row>
    <row r="4470" spans="13:17">
      <c r="M4470" s="247"/>
      <c r="N4470" s="247"/>
      <c r="O4470" s="247"/>
      <c r="P4470" s="247"/>
      <c r="Q4470" s="247"/>
    </row>
    <row r="4471" spans="13:17">
      <c r="M4471" s="247"/>
      <c r="N4471" s="247"/>
      <c r="O4471" s="247"/>
      <c r="P4471" s="247"/>
      <c r="Q4471" s="247"/>
    </row>
    <row r="4472" spans="13:17">
      <c r="M4472" s="247"/>
      <c r="N4472" s="247"/>
      <c r="O4472" s="247"/>
      <c r="P4472" s="247"/>
      <c r="Q4472" s="247"/>
    </row>
    <row r="4473" spans="13:17">
      <c r="M4473" s="247"/>
      <c r="N4473" s="247"/>
      <c r="O4473" s="247"/>
      <c r="P4473" s="247"/>
      <c r="Q4473" s="247"/>
    </row>
    <row r="4474" spans="13:17">
      <c r="M4474" s="247"/>
      <c r="N4474" s="247"/>
      <c r="O4474" s="247"/>
      <c r="P4474" s="247"/>
      <c r="Q4474" s="247"/>
    </row>
    <row r="4475" spans="13:17">
      <c r="M4475" s="247"/>
      <c r="N4475" s="247"/>
      <c r="O4475" s="247"/>
      <c r="P4475" s="247"/>
      <c r="Q4475" s="247"/>
    </row>
    <row r="4476" spans="13:17">
      <c r="M4476" s="247"/>
      <c r="N4476" s="247"/>
      <c r="O4476" s="247"/>
      <c r="P4476" s="247"/>
      <c r="Q4476" s="247"/>
    </row>
    <row r="4477" spans="13:17">
      <c r="M4477" s="247"/>
      <c r="N4477" s="247"/>
      <c r="O4477" s="247"/>
      <c r="P4477" s="247"/>
      <c r="Q4477" s="247"/>
    </row>
    <row r="4478" spans="13:17">
      <c r="M4478" s="247"/>
      <c r="N4478" s="247"/>
      <c r="O4478" s="247"/>
      <c r="P4478" s="247"/>
      <c r="Q4478" s="247"/>
    </row>
    <row r="4479" spans="13:17">
      <c r="M4479" s="247"/>
      <c r="N4479" s="247"/>
      <c r="O4479" s="247"/>
      <c r="P4479" s="247"/>
      <c r="Q4479" s="247"/>
    </row>
    <row r="4480" spans="13:17">
      <c r="M4480" s="247"/>
      <c r="N4480" s="247"/>
      <c r="O4480" s="247"/>
      <c r="P4480" s="247"/>
      <c r="Q4480" s="247"/>
    </row>
    <row r="4481" spans="13:17">
      <c r="M4481" s="247"/>
      <c r="N4481" s="247"/>
      <c r="O4481" s="247"/>
      <c r="P4481" s="247"/>
      <c r="Q4481" s="247"/>
    </row>
    <row r="4482" spans="13:17">
      <c r="M4482" s="247"/>
      <c r="N4482" s="247"/>
      <c r="O4482" s="247"/>
      <c r="P4482" s="247"/>
      <c r="Q4482" s="247"/>
    </row>
    <row r="4483" spans="13:17">
      <c r="M4483" s="247"/>
      <c r="N4483" s="247"/>
      <c r="O4483" s="247"/>
      <c r="P4483" s="247"/>
      <c r="Q4483" s="247"/>
    </row>
    <row r="4484" spans="13:17">
      <c r="M4484" s="247"/>
      <c r="N4484" s="247"/>
      <c r="O4484" s="247"/>
      <c r="P4484" s="247"/>
      <c r="Q4484" s="247"/>
    </row>
    <row r="4485" spans="13:17">
      <c r="M4485" s="247"/>
      <c r="N4485" s="247"/>
      <c r="O4485" s="247"/>
      <c r="P4485" s="247"/>
      <c r="Q4485" s="247"/>
    </row>
    <row r="4486" spans="13:17">
      <c r="M4486" s="247"/>
      <c r="N4486" s="247"/>
      <c r="O4486" s="247"/>
      <c r="P4486" s="247"/>
      <c r="Q4486" s="247"/>
    </row>
    <row r="4487" spans="13:17">
      <c r="M4487" s="247"/>
      <c r="N4487" s="247"/>
      <c r="O4487" s="247"/>
      <c r="P4487" s="247"/>
      <c r="Q4487" s="247"/>
    </row>
    <row r="4488" spans="13:17">
      <c r="M4488" s="247"/>
      <c r="N4488" s="247"/>
      <c r="O4488" s="247"/>
      <c r="P4488" s="247"/>
      <c r="Q4488" s="247"/>
    </row>
    <row r="4489" spans="13:17">
      <c r="M4489" s="247"/>
      <c r="N4489" s="247"/>
      <c r="O4489" s="247"/>
      <c r="P4489" s="247"/>
      <c r="Q4489" s="247"/>
    </row>
    <row r="4490" spans="13:17">
      <c r="M4490" s="247"/>
      <c r="N4490" s="247"/>
      <c r="O4490" s="247"/>
      <c r="P4490" s="247"/>
      <c r="Q4490" s="247"/>
    </row>
    <row r="4491" spans="13:17">
      <c r="M4491" s="247"/>
      <c r="N4491" s="247"/>
      <c r="O4491" s="247"/>
      <c r="P4491" s="247"/>
      <c r="Q4491" s="247"/>
    </row>
    <row r="4492" spans="13:17">
      <c r="M4492" s="247"/>
      <c r="N4492" s="247"/>
      <c r="O4492" s="247"/>
      <c r="P4492" s="247"/>
      <c r="Q4492" s="247"/>
    </row>
    <row r="4493" spans="13:17">
      <c r="M4493" s="247"/>
      <c r="N4493" s="247"/>
      <c r="O4493" s="247"/>
      <c r="P4493" s="247"/>
      <c r="Q4493" s="247"/>
    </row>
    <row r="4494" spans="13:17">
      <c r="M4494" s="247"/>
      <c r="N4494" s="247"/>
      <c r="O4494" s="247"/>
      <c r="P4494" s="247"/>
      <c r="Q4494" s="247"/>
    </row>
    <row r="4495" spans="13:17">
      <c r="M4495" s="247"/>
      <c r="N4495" s="247"/>
      <c r="O4495" s="247"/>
      <c r="P4495" s="247"/>
      <c r="Q4495" s="247"/>
    </row>
    <row r="4496" spans="13:17">
      <c r="M4496" s="247"/>
      <c r="N4496" s="247"/>
      <c r="O4496" s="247"/>
      <c r="P4496" s="247"/>
      <c r="Q4496" s="247"/>
    </row>
    <row r="4497" spans="13:17">
      <c r="M4497" s="247"/>
      <c r="N4497" s="247"/>
      <c r="O4497" s="247"/>
      <c r="P4497" s="247"/>
      <c r="Q4497" s="247"/>
    </row>
    <row r="4498" spans="13:17">
      <c r="M4498" s="247"/>
      <c r="N4498" s="247"/>
      <c r="O4498" s="247"/>
      <c r="P4498" s="247"/>
      <c r="Q4498" s="247"/>
    </row>
    <row r="4499" spans="13:17">
      <c r="M4499" s="247"/>
      <c r="N4499" s="247"/>
      <c r="O4499" s="247"/>
      <c r="P4499" s="247"/>
      <c r="Q4499" s="247"/>
    </row>
    <row r="4500" spans="13:17">
      <c r="M4500" s="247"/>
      <c r="N4500" s="247"/>
      <c r="O4500" s="247"/>
      <c r="P4500" s="247"/>
      <c r="Q4500" s="247"/>
    </row>
    <row r="4501" spans="13:17">
      <c r="M4501" s="247"/>
      <c r="N4501" s="247"/>
      <c r="O4501" s="247"/>
      <c r="P4501" s="247"/>
      <c r="Q4501" s="247"/>
    </row>
    <row r="4502" spans="13:17">
      <c r="M4502" s="247"/>
      <c r="N4502" s="247"/>
      <c r="O4502" s="247"/>
      <c r="P4502" s="247"/>
      <c r="Q4502" s="247"/>
    </row>
    <row r="4503" spans="13:17">
      <c r="M4503" s="247"/>
      <c r="N4503" s="247"/>
      <c r="O4503" s="247"/>
      <c r="P4503" s="247"/>
      <c r="Q4503" s="247"/>
    </row>
    <row r="4504" spans="13:17">
      <c r="M4504" s="247"/>
      <c r="N4504" s="247"/>
      <c r="O4504" s="247"/>
      <c r="P4504" s="247"/>
      <c r="Q4504" s="247"/>
    </row>
    <row r="4505" spans="13:17">
      <c r="M4505" s="247"/>
      <c r="N4505" s="247"/>
      <c r="O4505" s="247"/>
      <c r="P4505" s="247"/>
      <c r="Q4505" s="247"/>
    </row>
    <row r="4506" spans="13:17">
      <c r="M4506" s="247"/>
      <c r="N4506" s="247"/>
      <c r="O4506" s="247"/>
      <c r="P4506" s="247"/>
      <c r="Q4506" s="247"/>
    </row>
    <row r="4507" spans="13:17">
      <c r="M4507" s="247"/>
      <c r="N4507" s="247"/>
      <c r="O4507" s="247"/>
      <c r="P4507" s="247"/>
      <c r="Q4507" s="247"/>
    </row>
    <row r="4508" spans="13:17">
      <c r="M4508" s="247"/>
      <c r="N4508" s="247"/>
      <c r="O4508" s="247"/>
      <c r="P4508" s="247"/>
      <c r="Q4508" s="247"/>
    </row>
    <row r="4509" spans="13:17">
      <c r="M4509" s="247"/>
      <c r="N4509" s="247"/>
      <c r="O4509" s="247"/>
      <c r="P4509" s="247"/>
      <c r="Q4509" s="247"/>
    </row>
    <row r="4510" spans="13:17">
      <c r="M4510" s="247"/>
      <c r="N4510" s="247"/>
      <c r="O4510" s="247"/>
      <c r="P4510" s="247"/>
      <c r="Q4510" s="247"/>
    </row>
    <row r="4511" spans="13:17">
      <c r="M4511" s="247"/>
      <c r="N4511" s="247"/>
      <c r="O4511" s="247"/>
      <c r="P4511" s="247"/>
      <c r="Q4511" s="247"/>
    </row>
    <row r="4512" spans="13:17">
      <c r="M4512" s="247"/>
      <c r="N4512" s="247"/>
      <c r="O4512" s="247"/>
      <c r="P4512" s="247"/>
      <c r="Q4512" s="247"/>
    </row>
    <row r="4513" spans="13:17">
      <c r="M4513" s="247"/>
      <c r="N4513" s="247"/>
      <c r="O4513" s="247"/>
      <c r="P4513" s="247"/>
      <c r="Q4513" s="247"/>
    </row>
    <row r="4514" spans="13:17">
      <c r="M4514" s="247"/>
      <c r="N4514" s="247"/>
      <c r="O4514" s="247"/>
      <c r="P4514" s="247"/>
      <c r="Q4514" s="247"/>
    </row>
    <row r="4515" spans="13:17">
      <c r="M4515" s="247"/>
      <c r="N4515" s="247"/>
      <c r="O4515" s="247"/>
      <c r="P4515" s="247"/>
      <c r="Q4515" s="247"/>
    </row>
    <row r="4516" spans="13:17">
      <c r="M4516" s="247"/>
      <c r="N4516" s="247"/>
      <c r="O4516" s="247"/>
      <c r="P4516" s="247"/>
      <c r="Q4516" s="247"/>
    </row>
    <row r="4517" spans="13:17">
      <c r="M4517" s="247"/>
      <c r="N4517" s="247"/>
      <c r="O4517" s="247"/>
      <c r="P4517" s="247"/>
      <c r="Q4517" s="247"/>
    </row>
    <row r="4518" spans="13:17">
      <c r="M4518" s="247"/>
      <c r="N4518" s="247"/>
      <c r="O4518" s="247"/>
      <c r="P4518" s="247"/>
      <c r="Q4518" s="247"/>
    </row>
    <row r="4519" spans="13:17">
      <c r="M4519" s="247"/>
      <c r="N4519" s="247"/>
      <c r="O4519" s="247"/>
      <c r="P4519" s="247"/>
      <c r="Q4519" s="247"/>
    </row>
    <row r="4520" spans="13:17">
      <c r="M4520" s="247"/>
      <c r="N4520" s="247"/>
      <c r="O4520" s="247"/>
      <c r="P4520" s="247"/>
      <c r="Q4520" s="247"/>
    </row>
    <row r="4521" spans="13:17">
      <c r="M4521" s="247"/>
      <c r="N4521" s="247"/>
      <c r="O4521" s="247"/>
      <c r="P4521" s="247"/>
      <c r="Q4521" s="247"/>
    </row>
    <row r="4522" spans="13:17">
      <c r="M4522" s="247"/>
      <c r="N4522" s="247"/>
      <c r="O4522" s="247"/>
      <c r="P4522" s="247"/>
      <c r="Q4522" s="247"/>
    </row>
    <row r="4523" spans="13:17">
      <c r="M4523" s="247"/>
      <c r="N4523" s="247"/>
      <c r="O4523" s="247"/>
      <c r="P4523" s="247"/>
      <c r="Q4523" s="247"/>
    </row>
    <row r="4524" spans="13:17">
      <c r="M4524" s="247"/>
      <c r="N4524" s="247"/>
      <c r="O4524" s="247"/>
      <c r="P4524" s="247"/>
      <c r="Q4524" s="247"/>
    </row>
    <row r="4525" spans="13:17">
      <c r="M4525" s="247"/>
      <c r="N4525" s="247"/>
      <c r="O4525" s="247"/>
      <c r="P4525" s="247"/>
      <c r="Q4525" s="247"/>
    </row>
    <row r="4526" spans="13:17">
      <c r="M4526" s="247"/>
      <c r="N4526" s="247"/>
      <c r="O4526" s="247"/>
      <c r="P4526" s="247"/>
      <c r="Q4526" s="247"/>
    </row>
    <row r="4527" spans="13:17">
      <c r="M4527" s="247"/>
      <c r="N4527" s="247"/>
      <c r="O4527" s="247"/>
      <c r="P4527" s="247"/>
      <c r="Q4527" s="247"/>
    </row>
    <row r="4528" spans="13:17">
      <c r="M4528" s="247"/>
      <c r="N4528" s="247"/>
      <c r="O4528" s="247"/>
      <c r="P4528" s="247"/>
      <c r="Q4528" s="247"/>
    </row>
    <row r="4529" spans="13:17">
      <c r="M4529" s="247"/>
      <c r="N4529" s="247"/>
      <c r="O4529" s="247"/>
      <c r="P4529" s="247"/>
      <c r="Q4529" s="247"/>
    </row>
    <row r="4530" spans="13:17">
      <c r="M4530" s="247"/>
      <c r="N4530" s="247"/>
      <c r="O4530" s="247"/>
      <c r="P4530" s="247"/>
      <c r="Q4530" s="247"/>
    </row>
    <row r="4531" spans="13:17">
      <c r="M4531" s="247"/>
      <c r="N4531" s="247"/>
      <c r="O4531" s="247"/>
      <c r="P4531" s="247"/>
      <c r="Q4531" s="247"/>
    </row>
    <row r="4532" spans="13:17">
      <c r="M4532" s="247"/>
      <c r="N4532" s="247"/>
      <c r="O4532" s="247"/>
      <c r="P4532" s="247"/>
      <c r="Q4532" s="247"/>
    </row>
    <row r="4533" spans="13:17">
      <c r="M4533" s="247"/>
      <c r="N4533" s="247"/>
      <c r="O4533" s="247"/>
      <c r="P4533" s="247"/>
      <c r="Q4533" s="247"/>
    </row>
    <row r="4534" spans="13:17">
      <c r="M4534" s="247"/>
      <c r="N4534" s="247"/>
      <c r="O4534" s="247"/>
      <c r="P4534" s="247"/>
      <c r="Q4534" s="247"/>
    </row>
    <row r="4535" spans="13:17">
      <c r="M4535" s="247"/>
      <c r="N4535" s="247"/>
      <c r="O4535" s="247"/>
      <c r="P4535" s="247"/>
      <c r="Q4535" s="247"/>
    </row>
    <row r="4536" spans="13:17">
      <c r="M4536" s="247"/>
      <c r="N4536" s="247"/>
      <c r="O4536" s="247"/>
      <c r="P4536" s="247"/>
      <c r="Q4536" s="247"/>
    </row>
    <row r="4537" spans="13:17">
      <c r="M4537" s="247"/>
      <c r="N4537" s="247"/>
      <c r="O4537" s="247"/>
      <c r="P4537" s="247"/>
      <c r="Q4537" s="247"/>
    </row>
    <row r="4538" spans="13:17">
      <c r="M4538" s="247"/>
      <c r="N4538" s="247"/>
      <c r="O4538" s="247"/>
      <c r="P4538" s="247"/>
      <c r="Q4538" s="247"/>
    </row>
    <row r="4539" spans="13:17">
      <c r="M4539" s="247"/>
      <c r="N4539" s="247"/>
      <c r="O4539" s="247"/>
      <c r="P4539" s="247"/>
      <c r="Q4539" s="247"/>
    </row>
    <row r="4540" spans="13:17">
      <c r="M4540" s="247"/>
      <c r="N4540" s="247"/>
      <c r="O4540" s="247"/>
      <c r="P4540" s="247"/>
      <c r="Q4540" s="247"/>
    </row>
    <row r="4541" spans="13:17">
      <c r="M4541" s="247"/>
      <c r="N4541" s="247"/>
      <c r="O4541" s="247"/>
      <c r="P4541" s="247"/>
      <c r="Q4541" s="247"/>
    </row>
    <row r="4542" spans="13:17">
      <c r="M4542" s="247"/>
      <c r="N4542" s="247"/>
      <c r="O4542" s="247"/>
      <c r="P4542" s="247"/>
      <c r="Q4542" s="247"/>
    </row>
    <row r="4543" spans="13:17">
      <c r="M4543" s="247"/>
      <c r="N4543" s="247"/>
      <c r="O4543" s="247"/>
      <c r="P4543" s="247"/>
      <c r="Q4543" s="247"/>
    </row>
    <row r="4544" spans="13:17">
      <c r="M4544" s="247"/>
      <c r="N4544" s="247"/>
      <c r="O4544" s="247"/>
      <c r="P4544" s="247"/>
      <c r="Q4544" s="247"/>
    </row>
    <row r="4545" spans="13:17">
      <c r="M4545" s="247"/>
      <c r="N4545" s="247"/>
      <c r="O4545" s="247"/>
      <c r="P4545" s="247"/>
      <c r="Q4545" s="247"/>
    </row>
    <row r="4546" spans="13:17">
      <c r="M4546" s="247"/>
      <c r="N4546" s="247"/>
      <c r="O4546" s="247"/>
      <c r="P4546" s="247"/>
      <c r="Q4546" s="247"/>
    </row>
    <row r="4547" spans="13:17">
      <c r="M4547" s="247"/>
      <c r="N4547" s="247"/>
      <c r="O4547" s="247"/>
      <c r="P4547" s="247"/>
      <c r="Q4547" s="247"/>
    </row>
    <row r="4548" spans="13:17">
      <c r="M4548" s="247"/>
      <c r="N4548" s="247"/>
      <c r="O4548" s="247"/>
      <c r="P4548" s="247"/>
      <c r="Q4548" s="247"/>
    </row>
    <row r="4549" spans="13:17">
      <c r="M4549" s="247"/>
      <c r="N4549" s="247"/>
      <c r="O4549" s="247"/>
      <c r="P4549" s="247"/>
      <c r="Q4549" s="247"/>
    </row>
    <row r="4550" spans="13:17">
      <c r="M4550" s="247"/>
      <c r="N4550" s="247"/>
      <c r="O4550" s="247"/>
      <c r="P4550" s="247"/>
      <c r="Q4550" s="247"/>
    </row>
    <row r="4551" spans="13:17">
      <c r="M4551" s="247"/>
      <c r="N4551" s="247"/>
      <c r="O4551" s="247"/>
      <c r="P4551" s="247"/>
      <c r="Q4551" s="247"/>
    </row>
    <row r="4552" spans="13:17">
      <c r="M4552" s="247"/>
      <c r="N4552" s="247"/>
      <c r="O4552" s="247"/>
      <c r="P4552" s="247"/>
      <c r="Q4552" s="247"/>
    </row>
    <row r="4553" spans="13:17">
      <c r="M4553" s="247"/>
      <c r="N4553" s="247"/>
      <c r="O4553" s="247"/>
      <c r="P4553" s="247"/>
      <c r="Q4553" s="247"/>
    </row>
    <row r="4554" spans="13:17">
      <c r="M4554" s="247"/>
      <c r="N4554" s="247"/>
      <c r="O4554" s="247"/>
      <c r="P4554" s="247"/>
      <c r="Q4554" s="247"/>
    </row>
    <row r="4555" spans="13:17">
      <c r="M4555" s="247"/>
      <c r="N4555" s="247"/>
      <c r="O4555" s="247"/>
      <c r="P4555" s="247"/>
      <c r="Q4555" s="247"/>
    </row>
    <row r="4556" spans="13:17">
      <c r="M4556" s="247"/>
      <c r="N4556" s="247"/>
      <c r="O4556" s="247"/>
      <c r="P4556" s="247"/>
      <c r="Q4556" s="247"/>
    </row>
    <row r="4557" spans="13:17">
      <c r="M4557" s="247"/>
      <c r="N4557" s="247"/>
      <c r="O4557" s="247"/>
      <c r="P4557" s="247"/>
      <c r="Q4557" s="247"/>
    </row>
    <row r="4558" spans="13:17">
      <c r="M4558" s="247"/>
      <c r="N4558" s="247"/>
      <c r="O4558" s="247"/>
      <c r="P4558" s="247"/>
      <c r="Q4558" s="247"/>
    </row>
    <row r="4559" spans="13:17">
      <c r="M4559" s="247"/>
      <c r="N4559" s="247"/>
      <c r="O4559" s="247"/>
      <c r="P4559" s="247"/>
      <c r="Q4559" s="247"/>
    </row>
    <row r="4560" spans="13:17">
      <c r="M4560" s="247"/>
      <c r="N4560" s="247"/>
      <c r="O4560" s="247"/>
      <c r="P4560" s="247"/>
      <c r="Q4560" s="247"/>
    </row>
    <row r="4561" spans="13:17">
      <c r="M4561" s="247"/>
      <c r="N4561" s="247"/>
      <c r="O4561" s="247"/>
      <c r="P4561" s="247"/>
      <c r="Q4561" s="247"/>
    </row>
    <row r="4562" spans="13:17">
      <c r="M4562" s="247"/>
      <c r="N4562" s="247"/>
      <c r="O4562" s="247"/>
      <c r="P4562" s="247"/>
      <c r="Q4562" s="247"/>
    </row>
    <row r="4563" spans="13:17">
      <c r="M4563" s="247"/>
      <c r="N4563" s="247"/>
      <c r="O4563" s="247"/>
      <c r="P4563" s="247"/>
      <c r="Q4563" s="247"/>
    </row>
    <row r="4564" spans="13:17">
      <c r="M4564" s="247"/>
      <c r="N4564" s="247"/>
      <c r="O4564" s="247"/>
      <c r="P4564" s="247"/>
      <c r="Q4564" s="247"/>
    </row>
    <row r="4565" spans="13:17">
      <c r="M4565" s="247"/>
      <c r="N4565" s="247"/>
      <c r="O4565" s="247"/>
      <c r="P4565" s="247"/>
      <c r="Q4565" s="247"/>
    </row>
    <row r="4566" spans="13:17">
      <c r="M4566" s="247"/>
      <c r="N4566" s="247"/>
      <c r="O4566" s="247"/>
      <c r="P4566" s="247"/>
      <c r="Q4566" s="247"/>
    </row>
    <row r="4567" spans="13:17">
      <c r="M4567" s="247"/>
      <c r="N4567" s="247"/>
      <c r="O4567" s="247"/>
      <c r="P4567" s="247"/>
      <c r="Q4567" s="247"/>
    </row>
    <row r="4568" spans="13:17">
      <c r="M4568" s="247"/>
      <c r="N4568" s="247"/>
      <c r="O4568" s="247"/>
      <c r="P4568" s="247"/>
      <c r="Q4568" s="247"/>
    </row>
    <row r="4569" spans="13:17">
      <c r="M4569" s="247"/>
      <c r="N4569" s="247"/>
      <c r="O4569" s="247"/>
      <c r="P4569" s="247"/>
      <c r="Q4569" s="247"/>
    </row>
    <row r="4570" spans="13:17">
      <c r="M4570" s="247"/>
      <c r="N4570" s="247"/>
      <c r="O4570" s="247"/>
      <c r="P4570" s="247"/>
      <c r="Q4570" s="247"/>
    </row>
    <row r="4571" spans="13:17">
      <c r="M4571" s="247"/>
      <c r="N4571" s="247"/>
      <c r="O4571" s="247"/>
      <c r="P4571" s="247"/>
      <c r="Q4571" s="247"/>
    </row>
    <row r="4572" spans="13:17">
      <c r="M4572" s="247"/>
      <c r="N4572" s="247"/>
      <c r="O4572" s="247"/>
      <c r="P4572" s="247"/>
      <c r="Q4572" s="247"/>
    </row>
    <row r="4573" spans="13:17">
      <c r="M4573" s="247"/>
      <c r="N4573" s="247"/>
      <c r="O4573" s="247"/>
      <c r="P4573" s="247"/>
      <c r="Q4573" s="247"/>
    </row>
    <row r="4574" spans="13:17">
      <c r="M4574" s="247"/>
      <c r="N4574" s="247"/>
      <c r="O4574" s="247"/>
      <c r="P4574" s="247"/>
      <c r="Q4574" s="247"/>
    </row>
    <row r="4575" spans="13:17">
      <c r="M4575" s="247"/>
      <c r="N4575" s="247"/>
      <c r="O4575" s="247"/>
      <c r="P4575" s="247"/>
      <c r="Q4575" s="247"/>
    </row>
    <row r="4576" spans="13:17">
      <c r="M4576" s="247"/>
      <c r="N4576" s="247"/>
      <c r="O4576" s="247"/>
      <c r="P4576" s="247"/>
      <c r="Q4576" s="247"/>
    </row>
    <row r="4577" spans="13:17">
      <c r="M4577" s="247"/>
      <c r="N4577" s="247"/>
      <c r="O4577" s="247"/>
      <c r="P4577" s="247"/>
      <c r="Q4577" s="247"/>
    </row>
    <row r="4578" spans="13:17">
      <c r="M4578" s="247"/>
      <c r="N4578" s="247"/>
      <c r="O4578" s="247"/>
      <c r="P4578" s="247"/>
      <c r="Q4578" s="247"/>
    </row>
    <row r="4579" spans="13:17">
      <c r="M4579" s="247"/>
      <c r="N4579" s="247"/>
      <c r="O4579" s="247"/>
      <c r="P4579" s="247"/>
      <c r="Q4579" s="247"/>
    </row>
    <row r="4580" spans="13:17">
      <c r="M4580" s="247"/>
      <c r="N4580" s="247"/>
      <c r="O4580" s="247"/>
      <c r="P4580" s="247"/>
      <c r="Q4580" s="247"/>
    </row>
    <row r="4581" spans="13:17">
      <c r="M4581" s="247"/>
      <c r="N4581" s="247"/>
      <c r="O4581" s="247"/>
      <c r="P4581" s="247"/>
      <c r="Q4581" s="247"/>
    </row>
    <row r="4582" spans="13:17">
      <c r="M4582" s="247"/>
      <c r="N4582" s="247"/>
      <c r="O4582" s="247"/>
      <c r="P4582" s="247"/>
      <c r="Q4582" s="247"/>
    </row>
    <row r="4583" spans="13:17">
      <c r="M4583" s="247"/>
      <c r="N4583" s="247"/>
      <c r="O4583" s="247"/>
      <c r="P4583" s="247"/>
      <c r="Q4583" s="247"/>
    </row>
    <row r="4584" spans="13:17">
      <c r="M4584" s="247"/>
      <c r="N4584" s="247"/>
      <c r="O4584" s="247"/>
      <c r="P4584" s="247"/>
      <c r="Q4584" s="247"/>
    </row>
    <row r="4585" spans="13:17">
      <c r="M4585" s="247"/>
      <c r="N4585" s="247"/>
      <c r="O4585" s="247"/>
      <c r="P4585" s="247"/>
      <c r="Q4585" s="247"/>
    </row>
    <row r="4586" spans="13:17">
      <c r="M4586" s="247"/>
      <c r="N4586" s="247"/>
      <c r="O4586" s="247"/>
      <c r="P4586" s="247"/>
      <c r="Q4586" s="247"/>
    </row>
    <row r="4587" spans="13:17">
      <c r="M4587" s="247"/>
      <c r="N4587" s="247"/>
      <c r="O4587" s="247"/>
      <c r="P4587" s="247"/>
      <c r="Q4587" s="247"/>
    </row>
    <row r="4588" spans="13:17">
      <c r="M4588" s="247"/>
      <c r="N4588" s="247"/>
      <c r="O4588" s="247"/>
      <c r="P4588" s="247"/>
      <c r="Q4588" s="247"/>
    </row>
    <row r="4589" spans="13:17">
      <c r="M4589" s="247"/>
      <c r="N4589" s="247"/>
      <c r="O4589" s="247"/>
      <c r="P4589" s="247"/>
      <c r="Q4589" s="247"/>
    </row>
    <row r="4590" spans="13:17">
      <c r="M4590" s="247"/>
      <c r="N4590" s="247"/>
      <c r="O4590" s="247"/>
      <c r="P4590" s="247"/>
      <c r="Q4590" s="247"/>
    </row>
    <row r="4591" spans="13:17">
      <c r="M4591" s="247"/>
      <c r="N4591" s="247"/>
      <c r="O4591" s="247"/>
      <c r="P4591" s="247"/>
      <c r="Q4591" s="247"/>
    </row>
    <row r="4592" spans="13:17">
      <c r="M4592" s="247"/>
      <c r="N4592" s="247"/>
      <c r="O4592" s="247"/>
      <c r="P4592" s="247"/>
      <c r="Q4592" s="247"/>
    </row>
    <row r="4593" spans="13:17">
      <c r="M4593" s="247"/>
      <c r="N4593" s="247"/>
      <c r="O4593" s="247"/>
      <c r="P4593" s="247"/>
      <c r="Q4593" s="247"/>
    </row>
    <row r="4594" spans="13:17">
      <c r="M4594" s="247"/>
      <c r="N4594" s="247"/>
      <c r="O4594" s="247"/>
      <c r="P4594" s="247"/>
      <c r="Q4594" s="247"/>
    </row>
    <row r="4595" spans="13:17">
      <c r="M4595" s="247"/>
      <c r="N4595" s="247"/>
      <c r="O4595" s="247"/>
      <c r="P4595" s="247"/>
      <c r="Q4595" s="247"/>
    </row>
    <row r="4596" spans="13:17">
      <c r="M4596" s="247"/>
      <c r="N4596" s="247"/>
      <c r="O4596" s="247"/>
      <c r="P4596" s="247"/>
      <c r="Q4596" s="247"/>
    </row>
    <row r="4597" spans="13:17">
      <c r="M4597" s="247"/>
      <c r="N4597" s="247"/>
      <c r="O4597" s="247"/>
      <c r="P4597" s="247"/>
      <c r="Q4597" s="247"/>
    </row>
    <row r="4598" spans="13:17">
      <c r="M4598" s="247"/>
      <c r="N4598" s="247"/>
      <c r="O4598" s="247"/>
      <c r="P4598" s="247"/>
      <c r="Q4598" s="247"/>
    </row>
    <row r="4599" spans="13:17">
      <c r="M4599" s="247"/>
      <c r="N4599" s="247"/>
      <c r="O4599" s="247"/>
      <c r="P4599" s="247"/>
      <c r="Q4599" s="247"/>
    </row>
    <row r="4600" spans="13:17">
      <c r="M4600" s="247"/>
      <c r="N4600" s="247"/>
      <c r="O4600" s="247"/>
      <c r="P4600" s="247"/>
      <c r="Q4600" s="247"/>
    </row>
    <row r="4601" spans="13:17">
      <c r="M4601" s="247"/>
      <c r="N4601" s="247"/>
      <c r="O4601" s="247"/>
      <c r="P4601" s="247"/>
      <c r="Q4601" s="247"/>
    </row>
    <row r="4602" spans="13:17">
      <c r="M4602" s="247"/>
      <c r="N4602" s="247"/>
      <c r="O4602" s="247"/>
      <c r="P4602" s="247"/>
      <c r="Q4602" s="247"/>
    </row>
    <row r="4603" spans="13:17">
      <c r="M4603" s="247"/>
      <c r="N4603" s="247"/>
      <c r="O4603" s="247"/>
      <c r="P4603" s="247"/>
      <c r="Q4603" s="247"/>
    </row>
    <row r="4604" spans="13:17">
      <c r="M4604" s="247"/>
      <c r="N4604" s="247"/>
      <c r="O4604" s="247"/>
      <c r="P4604" s="247"/>
      <c r="Q4604" s="247"/>
    </row>
    <row r="4605" spans="13:17">
      <c r="M4605" s="247"/>
      <c r="N4605" s="247"/>
      <c r="O4605" s="247"/>
      <c r="P4605" s="247"/>
      <c r="Q4605" s="247"/>
    </row>
    <row r="4606" spans="13:17">
      <c r="M4606" s="247"/>
      <c r="N4606" s="247"/>
      <c r="O4606" s="247"/>
      <c r="P4606" s="247"/>
      <c r="Q4606" s="247"/>
    </row>
    <row r="4607" spans="13:17">
      <c r="M4607" s="247"/>
      <c r="N4607" s="247"/>
      <c r="O4607" s="247"/>
      <c r="P4607" s="247"/>
      <c r="Q4607" s="247"/>
    </row>
    <row r="4608" spans="13:17">
      <c r="M4608" s="247"/>
      <c r="N4608" s="247"/>
      <c r="O4608" s="247"/>
      <c r="P4608" s="247"/>
      <c r="Q4608" s="247"/>
    </row>
    <row r="4609" spans="13:17">
      <c r="M4609" s="247"/>
      <c r="N4609" s="247"/>
      <c r="O4609" s="247"/>
      <c r="P4609" s="247"/>
      <c r="Q4609" s="247"/>
    </row>
    <row r="4610" spans="13:17">
      <c r="M4610" s="247"/>
      <c r="N4610" s="247"/>
      <c r="O4610" s="247"/>
      <c r="P4610" s="247"/>
      <c r="Q4610" s="247"/>
    </row>
    <row r="4611" spans="13:17">
      <c r="M4611" s="247"/>
      <c r="N4611" s="247"/>
      <c r="O4611" s="247"/>
      <c r="P4611" s="247"/>
      <c r="Q4611" s="247"/>
    </row>
    <row r="4612" spans="13:17">
      <c r="M4612" s="247"/>
      <c r="N4612" s="247"/>
      <c r="O4612" s="247"/>
      <c r="P4612" s="247"/>
      <c r="Q4612" s="247"/>
    </row>
    <row r="4613" spans="13:17">
      <c r="M4613" s="247"/>
      <c r="N4613" s="247"/>
      <c r="O4613" s="247"/>
      <c r="P4613" s="247"/>
      <c r="Q4613" s="247"/>
    </row>
    <row r="4614" spans="13:17">
      <c r="M4614" s="247"/>
      <c r="N4614" s="247"/>
      <c r="O4614" s="247"/>
      <c r="P4614" s="247"/>
      <c r="Q4614" s="247"/>
    </row>
    <row r="4615" spans="13:17">
      <c r="M4615" s="247"/>
      <c r="N4615" s="247"/>
      <c r="O4615" s="247"/>
      <c r="P4615" s="247"/>
      <c r="Q4615" s="247"/>
    </row>
    <row r="4616" spans="13:17">
      <c r="M4616" s="247"/>
      <c r="N4616" s="247"/>
      <c r="O4616" s="247"/>
      <c r="P4616" s="247"/>
      <c r="Q4616" s="247"/>
    </row>
    <row r="4617" spans="13:17">
      <c r="M4617" s="247"/>
      <c r="N4617" s="247"/>
      <c r="O4617" s="247"/>
      <c r="P4617" s="247"/>
      <c r="Q4617" s="247"/>
    </row>
    <row r="4618" spans="13:17">
      <c r="M4618" s="247"/>
      <c r="N4618" s="247"/>
      <c r="O4618" s="247"/>
      <c r="P4618" s="247"/>
      <c r="Q4618" s="247"/>
    </row>
    <row r="4619" spans="13:17">
      <c r="M4619" s="247"/>
      <c r="N4619" s="247"/>
      <c r="O4619" s="247"/>
      <c r="P4619" s="247"/>
      <c r="Q4619" s="247"/>
    </row>
    <row r="4620" spans="13:17">
      <c r="M4620" s="247"/>
      <c r="N4620" s="247"/>
      <c r="O4620" s="247"/>
      <c r="P4620" s="247"/>
      <c r="Q4620" s="247"/>
    </row>
    <row r="4621" spans="13:17">
      <c r="M4621" s="247"/>
      <c r="N4621" s="247"/>
      <c r="O4621" s="247"/>
      <c r="P4621" s="247"/>
      <c r="Q4621" s="247"/>
    </row>
    <row r="4622" spans="13:17">
      <c r="M4622" s="247"/>
      <c r="N4622" s="247"/>
      <c r="O4622" s="247"/>
      <c r="P4622" s="247"/>
      <c r="Q4622" s="247"/>
    </row>
    <row r="4623" spans="13:17">
      <c r="M4623" s="247"/>
      <c r="N4623" s="247"/>
      <c r="O4623" s="247"/>
      <c r="P4623" s="247"/>
      <c r="Q4623" s="247"/>
    </row>
    <row r="4624" spans="13:17">
      <c r="M4624" s="247"/>
      <c r="N4624" s="247"/>
      <c r="O4624" s="247"/>
      <c r="P4624" s="247"/>
      <c r="Q4624" s="247"/>
    </row>
    <row r="4625" spans="13:17">
      <c r="M4625" s="247"/>
      <c r="N4625" s="247"/>
      <c r="O4625" s="247"/>
      <c r="P4625" s="247"/>
      <c r="Q4625" s="247"/>
    </row>
    <row r="4626" spans="13:17">
      <c r="M4626" s="247"/>
      <c r="N4626" s="247"/>
      <c r="O4626" s="247"/>
      <c r="P4626" s="247"/>
      <c r="Q4626" s="247"/>
    </row>
    <row r="4627" spans="13:17">
      <c r="M4627" s="247"/>
      <c r="N4627" s="247"/>
      <c r="O4627" s="247"/>
      <c r="P4627" s="247"/>
      <c r="Q4627" s="247"/>
    </row>
    <row r="4628" spans="13:17">
      <c r="M4628" s="247"/>
      <c r="N4628" s="247"/>
      <c r="O4628" s="247"/>
      <c r="P4628" s="247"/>
      <c r="Q4628" s="247"/>
    </row>
    <row r="4629" spans="13:17">
      <c r="M4629" s="247"/>
      <c r="N4629" s="247"/>
      <c r="O4629" s="247"/>
      <c r="P4629" s="247"/>
      <c r="Q4629" s="247"/>
    </row>
    <row r="4630" spans="13:17">
      <c r="M4630" s="247"/>
      <c r="N4630" s="247"/>
      <c r="O4630" s="247"/>
      <c r="P4630" s="247"/>
      <c r="Q4630" s="247"/>
    </row>
    <row r="4631" spans="13:17">
      <c r="M4631" s="247"/>
      <c r="N4631" s="247"/>
      <c r="O4631" s="247"/>
      <c r="P4631" s="247"/>
      <c r="Q4631" s="247"/>
    </row>
    <row r="4632" spans="13:17">
      <c r="M4632" s="247"/>
      <c r="N4632" s="247"/>
      <c r="O4632" s="247"/>
      <c r="P4632" s="247"/>
      <c r="Q4632" s="247"/>
    </row>
    <row r="4633" spans="13:17">
      <c r="M4633" s="247"/>
      <c r="N4633" s="247"/>
      <c r="O4633" s="247"/>
      <c r="P4633" s="247"/>
      <c r="Q4633" s="247"/>
    </row>
    <row r="4634" spans="13:17">
      <c r="M4634" s="247"/>
      <c r="N4634" s="247"/>
      <c r="O4634" s="247"/>
      <c r="P4634" s="247"/>
      <c r="Q4634" s="247"/>
    </row>
    <row r="4635" spans="13:17">
      <c r="M4635" s="247"/>
      <c r="N4635" s="247"/>
      <c r="O4635" s="247"/>
      <c r="P4635" s="247"/>
      <c r="Q4635" s="247"/>
    </row>
    <row r="4636" spans="13:17">
      <c r="M4636" s="247"/>
      <c r="N4636" s="247"/>
      <c r="O4636" s="247"/>
      <c r="P4636" s="247"/>
      <c r="Q4636" s="247"/>
    </row>
    <row r="4637" spans="13:17">
      <c r="M4637" s="247"/>
      <c r="N4637" s="247"/>
      <c r="O4637" s="247"/>
      <c r="P4637" s="247"/>
      <c r="Q4637" s="247"/>
    </row>
    <row r="4638" spans="13:17">
      <c r="M4638" s="247"/>
      <c r="N4638" s="247"/>
      <c r="O4638" s="247"/>
      <c r="P4638" s="247"/>
      <c r="Q4638" s="247"/>
    </row>
    <row r="4639" spans="13:17">
      <c r="M4639" s="247"/>
      <c r="N4639" s="247"/>
      <c r="O4639" s="247"/>
      <c r="P4639" s="247"/>
      <c r="Q4639" s="247"/>
    </row>
    <row r="4640" spans="13:17">
      <c r="M4640" s="247"/>
      <c r="N4640" s="247"/>
      <c r="O4640" s="247"/>
      <c r="P4640" s="247"/>
      <c r="Q4640" s="247"/>
    </row>
    <row r="4641" spans="13:17">
      <c r="M4641" s="247"/>
      <c r="N4641" s="247"/>
      <c r="O4641" s="247"/>
      <c r="P4641" s="247"/>
      <c r="Q4641" s="247"/>
    </row>
    <row r="4642" spans="13:17">
      <c r="M4642" s="247"/>
      <c r="N4642" s="247"/>
      <c r="O4642" s="247"/>
      <c r="P4642" s="247"/>
      <c r="Q4642" s="247"/>
    </row>
    <row r="4643" spans="13:17">
      <c r="M4643" s="247"/>
      <c r="N4643" s="247"/>
      <c r="O4643" s="247"/>
      <c r="P4643" s="247"/>
      <c r="Q4643" s="247"/>
    </row>
    <row r="4644" spans="13:17">
      <c r="M4644" s="247"/>
      <c r="N4644" s="247"/>
      <c r="O4644" s="247"/>
      <c r="P4644" s="247"/>
      <c r="Q4644" s="247"/>
    </row>
    <row r="4645" spans="13:17">
      <c r="M4645" s="247"/>
      <c r="N4645" s="247"/>
      <c r="O4645" s="247"/>
      <c r="P4645" s="247"/>
      <c r="Q4645" s="247"/>
    </row>
    <row r="4646" spans="13:17">
      <c r="M4646" s="247"/>
      <c r="N4646" s="247"/>
      <c r="O4646" s="247"/>
      <c r="P4646" s="247"/>
      <c r="Q4646" s="247"/>
    </row>
    <row r="4647" spans="13:17">
      <c r="M4647" s="247"/>
      <c r="N4647" s="247"/>
      <c r="O4647" s="247"/>
      <c r="P4647" s="247"/>
      <c r="Q4647" s="247"/>
    </row>
    <row r="4648" spans="13:17">
      <c r="M4648" s="247"/>
      <c r="N4648" s="247"/>
      <c r="O4648" s="247"/>
      <c r="P4648" s="247"/>
      <c r="Q4648" s="247"/>
    </row>
    <row r="4649" spans="13:17">
      <c r="M4649" s="247"/>
      <c r="N4649" s="247"/>
      <c r="O4649" s="247"/>
      <c r="P4649" s="247"/>
      <c r="Q4649" s="247"/>
    </row>
    <row r="4650" spans="13:17">
      <c r="M4650" s="247"/>
      <c r="N4650" s="247"/>
      <c r="O4650" s="247"/>
      <c r="P4650" s="247"/>
      <c r="Q4650" s="247"/>
    </row>
    <row r="4651" spans="13:17">
      <c r="M4651" s="247"/>
      <c r="N4651" s="247"/>
      <c r="O4651" s="247"/>
      <c r="P4651" s="247"/>
      <c r="Q4651" s="247"/>
    </row>
    <row r="4652" spans="13:17">
      <c r="M4652" s="247"/>
      <c r="N4652" s="247"/>
      <c r="O4652" s="247"/>
      <c r="P4652" s="247"/>
      <c r="Q4652" s="247"/>
    </row>
    <row r="4653" spans="13:17">
      <c r="M4653" s="247"/>
      <c r="N4653" s="247"/>
      <c r="O4653" s="247"/>
      <c r="P4653" s="247"/>
      <c r="Q4653" s="247"/>
    </row>
    <row r="4654" spans="13:17">
      <c r="M4654" s="247"/>
      <c r="N4654" s="247"/>
      <c r="O4654" s="247"/>
      <c r="P4654" s="247"/>
      <c r="Q4654" s="247"/>
    </row>
    <row r="4655" spans="13:17">
      <c r="M4655" s="247"/>
      <c r="N4655" s="247"/>
      <c r="O4655" s="247"/>
      <c r="P4655" s="247"/>
      <c r="Q4655" s="247"/>
    </row>
    <row r="4656" spans="13:17">
      <c r="M4656" s="247"/>
      <c r="N4656" s="247"/>
      <c r="O4656" s="247"/>
      <c r="P4656" s="247"/>
      <c r="Q4656" s="247"/>
    </row>
    <row r="4657" spans="13:17">
      <c r="M4657" s="247"/>
      <c r="N4657" s="247"/>
      <c r="O4657" s="247"/>
      <c r="P4657" s="247"/>
      <c r="Q4657" s="247"/>
    </row>
    <row r="4658" spans="13:17">
      <c r="M4658" s="247"/>
      <c r="N4658" s="247"/>
      <c r="O4658" s="247"/>
      <c r="P4658" s="247"/>
      <c r="Q4658" s="247"/>
    </row>
    <row r="4659" spans="13:17">
      <c r="M4659" s="247"/>
      <c r="N4659" s="247"/>
      <c r="O4659" s="247"/>
      <c r="P4659" s="247"/>
      <c r="Q4659" s="247"/>
    </row>
    <row r="4660" spans="13:17">
      <c r="M4660" s="247"/>
      <c r="N4660" s="247"/>
      <c r="O4660" s="247"/>
      <c r="P4660" s="247"/>
      <c r="Q4660" s="247"/>
    </row>
    <row r="4661" spans="13:17">
      <c r="M4661" s="247"/>
      <c r="N4661" s="247"/>
      <c r="O4661" s="247"/>
      <c r="P4661" s="247"/>
      <c r="Q4661" s="247"/>
    </row>
    <row r="4662" spans="13:17">
      <c r="M4662" s="247"/>
      <c r="N4662" s="247"/>
      <c r="O4662" s="247"/>
      <c r="P4662" s="247"/>
      <c r="Q4662" s="247"/>
    </row>
    <row r="4663" spans="13:17">
      <c r="M4663" s="247"/>
      <c r="N4663" s="247"/>
      <c r="O4663" s="247"/>
      <c r="P4663" s="247"/>
      <c r="Q4663" s="247"/>
    </row>
    <row r="4664" spans="13:17">
      <c r="M4664" s="247"/>
      <c r="N4664" s="247"/>
      <c r="O4664" s="247"/>
      <c r="P4664" s="247"/>
      <c r="Q4664" s="247"/>
    </row>
    <row r="4665" spans="13:17">
      <c r="M4665" s="247"/>
      <c r="N4665" s="247"/>
      <c r="O4665" s="247"/>
      <c r="P4665" s="247"/>
      <c r="Q4665" s="247"/>
    </row>
    <row r="4666" spans="13:17">
      <c r="M4666" s="247"/>
      <c r="N4666" s="247"/>
      <c r="O4666" s="247"/>
      <c r="P4666" s="247"/>
      <c r="Q4666" s="247"/>
    </row>
    <row r="4667" spans="13:17">
      <c r="M4667" s="247"/>
      <c r="N4667" s="247"/>
      <c r="O4667" s="247"/>
      <c r="P4667" s="247"/>
      <c r="Q4667" s="247"/>
    </row>
    <row r="4668" spans="13:17">
      <c r="M4668" s="247"/>
      <c r="N4668" s="247"/>
      <c r="O4668" s="247"/>
      <c r="P4668" s="247"/>
      <c r="Q4668" s="247"/>
    </row>
    <row r="4669" spans="13:17">
      <c r="M4669" s="247"/>
      <c r="N4669" s="247"/>
      <c r="O4669" s="247"/>
      <c r="P4669" s="247"/>
      <c r="Q4669" s="247"/>
    </row>
    <row r="4670" spans="13:17">
      <c r="M4670" s="247"/>
      <c r="N4670" s="247"/>
      <c r="O4670" s="247"/>
      <c r="P4670" s="247"/>
      <c r="Q4670" s="247"/>
    </row>
    <row r="4671" spans="13:17">
      <c r="M4671" s="247"/>
      <c r="N4671" s="247"/>
      <c r="O4671" s="247"/>
      <c r="P4671" s="247"/>
      <c r="Q4671" s="247"/>
    </row>
    <row r="4672" spans="13:17">
      <c r="M4672" s="247"/>
      <c r="N4672" s="247"/>
      <c r="O4672" s="247"/>
      <c r="P4672" s="247"/>
      <c r="Q4672" s="247"/>
    </row>
    <row r="4673" spans="13:17">
      <c r="M4673" s="247"/>
      <c r="N4673" s="247"/>
      <c r="O4673" s="247"/>
      <c r="P4673" s="247"/>
      <c r="Q4673" s="247"/>
    </row>
    <row r="4674" spans="13:17">
      <c r="M4674" s="247"/>
      <c r="N4674" s="247"/>
      <c r="O4674" s="247"/>
      <c r="P4674" s="247"/>
      <c r="Q4674" s="247"/>
    </row>
    <row r="4675" spans="13:17">
      <c r="M4675" s="247"/>
      <c r="N4675" s="247"/>
      <c r="O4675" s="247"/>
      <c r="P4675" s="247"/>
      <c r="Q4675" s="247"/>
    </row>
    <row r="4676" spans="13:17">
      <c r="M4676" s="247"/>
      <c r="N4676" s="247"/>
      <c r="O4676" s="247"/>
      <c r="P4676" s="247"/>
      <c r="Q4676" s="247"/>
    </row>
    <row r="4677" spans="13:17">
      <c r="M4677" s="247"/>
      <c r="N4677" s="247"/>
      <c r="O4677" s="247"/>
      <c r="P4677" s="247"/>
      <c r="Q4677" s="247"/>
    </row>
    <row r="4678" spans="13:17">
      <c r="M4678" s="247"/>
      <c r="N4678" s="247"/>
      <c r="O4678" s="247"/>
      <c r="P4678" s="247"/>
      <c r="Q4678" s="247"/>
    </row>
    <row r="4679" spans="13:17">
      <c r="M4679" s="247"/>
      <c r="N4679" s="247"/>
      <c r="O4679" s="247"/>
      <c r="P4679" s="247"/>
      <c r="Q4679" s="247"/>
    </row>
    <row r="4680" spans="13:17">
      <c r="M4680" s="247"/>
      <c r="N4680" s="247"/>
      <c r="O4680" s="247"/>
      <c r="P4680" s="247"/>
      <c r="Q4680" s="247"/>
    </row>
    <row r="4681" spans="13:17">
      <c r="M4681" s="247"/>
      <c r="N4681" s="247"/>
      <c r="O4681" s="247"/>
      <c r="P4681" s="247"/>
      <c r="Q4681" s="247"/>
    </row>
    <row r="4682" spans="13:17">
      <c r="M4682" s="247"/>
      <c r="N4682" s="247"/>
      <c r="O4682" s="247"/>
      <c r="P4682" s="247"/>
      <c r="Q4682" s="247"/>
    </row>
    <row r="4683" spans="13:17">
      <c r="M4683" s="247"/>
      <c r="N4683" s="247"/>
      <c r="O4683" s="247"/>
      <c r="P4683" s="247"/>
      <c r="Q4683" s="247"/>
    </row>
    <row r="4684" spans="13:17">
      <c r="M4684" s="247"/>
      <c r="N4684" s="247"/>
      <c r="O4684" s="247"/>
      <c r="P4684" s="247"/>
      <c r="Q4684" s="247"/>
    </row>
    <row r="4685" spans="13:17">
      <c r="M4685" s="247"/>
      <c r="N4685" s="247"/>
      <c r="O4685" s="247"/>
      <c r="P4685" s="247"/>
      <c r="Q4685" s="247"/>
    </row>
    <row r="4686" spans="13:17">
      <c r="M4686" s="247"/>
      <c r="N4686" s="247"/>
      <c r="O4686" s="247"/>
      <c r="P4686" s="247"/>
      <c r="Q4686" s="247"/>
    </row>
    <row r="4687" spans="13:17">
      <c r="M4687" s="247"/>
      <c r="N4687" s="247"/>
      <c r="O4687" s="247"/>
      <c r="P4687" s="247"/>
      <c r="Q4687" s="247"/>
    </row>
    <row r="4688" spans="13:17">
      <c r="M4688" s="247"/>
      <c r="N4688" s="247"/>
      <c r="O4688" s="247"/>
      <c r="P4688" s="247"/>
      <c r="Q4688" s="247"/>
    </row>
    <row r="4689" spans="13:17">
      <c r="M4689" s="247"/>
      <c r="N4689" s="247"/>
      <c r="O4689" s="247"/>
      <c r="P4689" s="247"/>
      <c r="Q4689" s="247"/>
    </row>
    <row r="4690" spans="13:17">
      <c r="M4690" s="247"/>
      <c r="N4690" s="247"/>
      <c r="O4690" s="247"/>
      <c r="P4690" s="247"/>
      <c r="Q4690" s="247"/>
    </row>
    <row r="4691" spans="13:17">
      <c r="M4691" s="247"/>
      <c r="N4691" s="247"/>
      <c r="O4691" s="247"/>
      <c r="P4691" s="247"/>
      <c r="Q4691" s="247"/>
    </row>
    <row r="4692" spans="13:17">
      <c r="M4692" s="247"/>
      <c r="N4692" s="247"/>
      <c r="O4692" s="247"/>
      <c r="P4692" s="247"/>
      <c r="Q4692" s="247"/>
    </row>
    <row r="4693" spans="13:17">
      <c r="M4693" s="247"/>
      <c r="N4693" s="247"/>
      <c r="O4693" s="247"/>
      <c r="P4693" s="247"/>
      <c r="Q4693" s="247"/>
    </row>
    <row r="4694" spans="13:17">
      <c r="M4694" s="247"/>
      <c r="N4694" s="247"/>
      <c r="O4694" s="247"/>
      <c r="P4694" s="247"/>
      <c r="Q4694" s="247"/>
    </row>
    <row r="4695" spans="13:17">
      <c r="M4695" s="247"/>
      <c r="N4695" s="247"/>
      <c r="O4695" s="247"/>
      <c r="P4695" s="247"/>
      <c r="Q4695" s="247"/>
    </row>
    <row r="4696" spans="13:17">
      <c r="M4696" s="247"/>
      <c r="N4696" s="247"/>
      <c r="O4696" s="247"/>
      <c r="P4696" s="247"/>
      <c r="Q4696" s="247"/>
    </row>
    <row r="4697" spans="13:17">
      <c r="M4697" s="247"/>
      <c r="N4697" s="247"/>
      <c r="O4697" s="247"/>
      <c r="P4697" s="247"/>
      <c r="Q4697" s="247"/>
    </row>
    <row r="4698" spans="13:17">
      <c r="M4698" s="247"/>
      <c r="N4698" s="247"/>
      <c r="O4698" s="247"/>
      <c r="P4698" s="247"/>
      <c r="Q4698" s="247"/>
    </row>
    <row r="4699" spans="13:17">
      <c r="M4699" s="247"/>
      <c r="N4699" s="247"/>
      <c r="O4699" s="247"/>
      <c r="P4699" s="247"/>
      <c r="Q4699" s="247"/>
    </row>
    <row r="4700" spans="13:17">
      <c r="M4700" s="247"/>
      <c r="N4700" s="247"/>
      <c r="O4700" s="247"/>
      <c r="P4700" s="247"/>
      <c r="Q4700" s="247"/>
    </row>
    <row r="4701" spans="13:17">
      <c r="M4701" s="247"/>
      <c r="N4701" s="247"/>
      <c r="O4701" s="247"/>
      <c r="P4701" s="247"/>
      <c r="Q4701" s="247"/>
    </row>
    <row r="4702" spans="13:17">
      <c r="M4702" s="247"/>
      <c r="N4702" s="247"/>
      <c r="O4702" s="247"/>
      <c r="P4702" s="247"/>
      <c r="Q4702" s="247"/>
    </row>
    <row r="4703" spans="13:17">
      <c r="M4703" s="247"/>
      <c r="N4703" s="247"/>
      <c r="O4703" s="247"/>
      <c r="P4703" s="247"/>
      <c r="Q4703" s="247"/>
    </row>
    <row r="4704" spans="13:17">
      <c r="M4704" s="247"/>
      <c r="N4704" s="247"/>
      <c r="O4704" s="247"/>
      <c r="P4704" s="247"/>
      <c r="Q4704" s="247"/>
    </row>
    <row r="4705" spans="13:17">
      <c r="M4705" s="247"/>
      <c r="N4705" s="247"/>
      <c r="O4705" s="247"/>
      <c r="P4705" s="247"/>
      <c r="Q4705" s="247"/>
    </row>
    <row r="4706" spans="13:17">
      <c r="M4706" s="247"/>
      <c r="N4706" s="247"/>
      <c r="O4706" s="247"/>
      <c r="P4706" s="247"/>
      <c r="Q4706" s="247"/>
    </row>
    <row r="4707" spans="13:17">
      <c r="M4707" s="247"/>
      <c r="N4707" s="247"/>
      <c r="O4707" s="247"/>
      <c r="P4707" s="247"/>
      <c r="Q4707" s="247"/>
    </row>
    <row r="4708" spans="13:17">
      <c r="M4708" s="247"/>
      <c r="N4708" s="247"/>
      <c r="O4708" s="247"/>
      <c r="P4708" s="247"/>
      <c r="Q4708" s="247"/>
    </row>
    <row r="4709" spans="13:17">
      <c r="M4709" s="247"/>
      <c r="N4709" s="247"/>
      <c r="O4709" s="247"/>
      <c r="P4709" s="247"/>
      <c r="Q4709" s="247"/>
    </row>
    <row r="4710" spans="13:17">
      <c r="M4710" s="247"/>
      <c r="N4710" s="247"/>
      <c r="O4710" s="247"/>
      <c r="P4710" s="247"/>
      <c r="Q4710" s="247"/>
    </row>
    <row r="4711" spans="13:17">
      <c r="M4711" s="247"/>
      <c r="N4711" s="247"/>
      <c r="O4711" s="247"/>
      <c r="P4711" s="247"/>
      <c r="Q4711" s="247"/>
    </row>
    <row r="4712" spans="13:17">
      <c r="M4712" s="247"/>
      <c r="N4712" s="247"/>
      <c r="O4712" s="247"/>
      <c r="P4712" s="247"/>
      <c r="Q4712" s="247"/>
    </row>
    <row r="4713" spans="13:17">
      <c r="M4713" s="247"/>
      <c r="N4713" s="247"/>
      <c r="O4713" s="247"/>
      <c r="P4713" s="247"/>
      <c r="Q4713" s="247"/>
    </row>
    <row r="4714" spans="13:17">
      <c r="M4714" s="247"/>
      <c r="N4714" s="247"/>
      <c r="O4714" s="247"/>
      <c r="P4714" s="247"/>
      <c r="Q4714" s="247"/>
    </row>
    <row r="4715" spans="13:17">
      <c r="M4715" s="247"/>
      <c r="N4715" s="247"/>
      <c r="O4715" s="247"/>
      <c r="P4715" s="247"/>
      <c r="Q4715" s="247"/>
    </row>
    <row r="4716" spans="13:17">
      <c r="M4716" s="247"/>
      <c r="N4716" s="247"/>
      <c r="O4716" s="247"/>
      <c r="P4716" s="247"/>
      <c r="Q4716" s="247"/>
    </row>
    <row r="4717" spans="13:17">
      <c r="M4717" s="247"/>
      <c r="N4717" s="247"/>
      <c r="O4717" s="247"/>
      <c r="P4717" s="247"/>
      <c r="Q4717" s="247"/>
    </row>
    <row r="4718" spans="13:17">
      <c r="M4718" s="247"/>
      <c r="N4718" s="247"/>
      <c r="O4718" s="247"/>
      <c r="P4718" s="247"/>
      <c r="Q4718" s="247"/>
    </row>
    <row r="4719" spans="13:17">
      <c r="M4719" s="247"/>
      <c r="N4719" s="247"/>
      <c r="O4719" s="247"/>
      <c r="P4719" s="247"/>
      <c r="Q4719" s="247"/>
    </row>
    <row r="4720" spans="13:17">
      <c r="M4720" s="247"/>
      <c r="N4720" s="247"/>
      <c r="O4720" s="247"/>
      <c r="P4720" s="247"/>
      <c r="Q4720" s="247"/>
    </row>
    <row r="4721" spans="13:17">
      <c r="M4721" s="247"/>
      <c r="N4721" s="247"/>
      <c r="O4721" s="247"/>
      <c r="P4721" s="247"/>
      <c r="Q4721" s="247"/>
    </row>
    <row r="4722" spans="13:17">
      <c r="M4722" s="247"/>
      <c r="N4722" s="247"/>
      <c r="O4722" s="247"/>
      <c r="P4722" s="247"/>
      <c r="Q4722" s="247"/>
    </row>
    <row r="4723" spans="13:17">
      <c r="M4723" s="247"/>
      <c r="N4723" s="247"/>
      <c r="O4723" s="247"/>
      <c r="P4723" s="247"/>
      <c r="Q4723" s="247"/>
    </row>
    <row r="4724" spans="13:17">
      <c r="M4724" s="247"/>
      <c r="N4724" s="247"/>
      <c r="O4724" s="247"/>
      <c r="P4724" s="247"/>
      <c r="Q4724" s="247"/>
    </row>
    <row r="4725" spans="13:17">
      <c r="M4725" s="247"/>
      <c r="N4725" s="247"/>
      <c r="O4725" s="247"/>
      <c r="P4725" s="247"/>
      <c r="Q4725" s="247"/>
    </row>
    <row r="4726" spans="13:17">
      <c r="M4726" s="247"/>
      <c r="N4726" s="247"/>
      <c r="O4726" s="247"/>
      <c r="P4726" s="247"/>
      <c r="Q4726" s="247"/>
    </row>
    <row r="4727" spans="13:17">
      <c r="M4727" s="247"/>
      <c r="N4727" s="247"/>
      <c r="O4727" s="247"/>
      <c r="P4727" s="247"/>
      <c r="Q4727" s="247"/>
    </row>
    <row r="4728" spans="13:17">
      <c r="M4728" s="247"/>
      <c r="N4728" s="247"/>
      <c r="O4728" s="247"/>
      <c r="P4728" s="247"/>
      <c r="Q4728" s="247"/>
    </row>
    <row r="4729" spans="13:17">
      <c r="M4729" s="247"/>
      <c r="N4729" s="247"/>
      <c r="O4729" s="247"/>
      <c r="P4729" s="247"/>
      <c r="Q4729" s="247"/>
    </row>
    <row r="4730" spans="13:17">
      <c r="M4730" s="247"/>
      <c r="N4730" s="247"/>
      <c r="O4730" s="247"/>
      <c r="P4730" s="247"/>
      <c r="Q4730" s="247"/>
    </row>
    <row r="4731" spans="13:17">
      <c r="M4731" s="247"/>
      <c r="N4731" s="247"/>
      <c r="O4731" s="247"/>
      <c r="P4731" s="247"/>
      <c r="Q4731" s="247"/>
    </row>
    <row r="4732" spans="13:17">
      <c r="M4732" s="247"/>
      <c r="N4732" s="247"/>
      <c r="O4732" s="247"/>
      <c r="P4732" s="247"/>
      <c r="Q4732" s="247"/>
    </row>
    <row r="4733" spans="13:17">
      <c r="M4733" s="247"/>
      <c r="N4733" s="247"/>
      <c r="O4733" s="247"/>
      <c r="P4733" s="247"/>
      <c r="Q4733" s="247"/>
    </row>
    <row r="4734" spans="13:17">
      <c r="M4734" s="247"/>
      <c r="N4734" s="247"/>
      <c r="O4734" s="247"/>
      <c r="P4734" s="247"/>
      <c r="Q4734" s="247"/>
    </row>
    <row r="4735" spans="13:17">
      <c r="M4735" s="247"/>
      <c r="N4735" s="247"/>
      <c r="O4735" s="247"/>
      <c r="P4735" s="247"/>
      <c r="Q4735" s="247"/>
    </row>
    <row r="4736" spans="13:17">
      <c r="M4736" s="247"/>
      <c r="N4736" s="247"/>
      <c r="O4736" s="247"/>
      <c r="P4736" s="247"/>
      <c r="Q4736" s="247"/>
    </row>
    <row r="4737" spans="13:17">
      <c r="M4737" s="247"/>
      <c r="N4737" s="247"/>
      <c r="O4737" s="247"/>
      <c r="P4737" s="247"/>
      <c r="Q4737" s="247"/>
    </row>
    <row r="4738" spans="13:17">
      <c r="M4738" s="247"/>
      <c r="N4738" s="247"/>
      <c r="O4738" s="247"/>
      <c r="P4738" s="247"/>
      <c r="Q4738" s="247"/>
    </row>
    <row r="4739" spans="13:17">
      <c r="M4739" s="247"/>
      <c r="N4739" s="247"/>
      <c r="O4739" s="247"/>
      <c r="P4739" s="247"/>
      <c r="Q4739" s="247"/>
    </row>
    <row r="4740" spans="13:17">
      <c r="M4740" s="247"/>
      <c r="N4740" s="247"/>
      <c r="O4740" s="247"/>
      <c r="P4740" s="247"/>
      <c r="Q4740" s="247"/>
    </row>
    <row r="4741" spans="13:17">
      <c r="M4741" s="247"/>
      <c r="N4741" s="247"/>
      <c r="O4741" s="247"/>
      <c r="P4741" s="247"/>
      <c r="Q4741" s="247"/>
    </row>
    <row r="4742" spans="13:17">
      <c r="M4742" s="247"/>
      <c r="N4742" s="247"/>
      <c r="O4742" s="247"/>
      <c r="P4742" s="247"/>
      <c r="Q4742" s="247"/>
    </row>
    <row r="4743" spans="13:17">
      <c r="M4743" s="247"/>
      <c r="N4743" s="247"/>
      <c r="O4743" s="247"/>
      <c r="P4743" s="247"/>
      <c r="Q4743" s="247"/>
    </row>
    <row r="4744" spans="13:17">
      <c r="M4744" s="247"/>
      <c r="N4744" s="247"/>
      <c r="O4744" s="247"/>
      <c r="P4744" s="247"/>
      <c r="Q4744" s="247"/>
    </row>
    <row r="4745" spans="13:17">
      <c r="M4745" s="247"/>
      <c r="N4745" s="247"/>
      <c r="O4745" s="247"/>
      <c r="P4745" s="247"/>
      <c r="Q4745" s="247"/>
    </row>
    <row r="4746" spans="13:17">
      <c r="M4746" s="247"/>
      <c r="N4746" s="247"/>
      <c r="O4746" s="247"/>
      <c r="P4746" s="247"/>
      <c r="Q4746" s="247"/>
    </row>
    <row r="4747" spans="13:17">
      <c r="M4747" s="247"/>
      <c r="N4747" s="247"/>
      <c r="O4747" s="247"/>
      <c r="P4747" s="247"/>
      <c r="Q4747" s="247"/>
    </row>
    <row r="4748" spans="13:17">
      <c r="M4748" s="247"/>
      <c r="N4748" s="247"/>
      <c r="O4748" s="247"/>
      <c r="P4748" s="247"/>
      <c r="Q4748" s="247"/>
    </row>
    <row r="4749" spans="13:17">
      <c r="M4749" s="247"/>
      <c r="N4749" s="247"/>
      <c r="O4749" s="247"/>
      <c r="P4749" s="247"/>
      <c r="Q4749" s="247"/>
    </row>
    <row r="4750" spans="13:17">
      <c r="M4750" s="247"/>
      <c r="N4750" s="247"/>
      <c r="O4750" s="247"/>
      <c r="P4750" s="247"/>
      <c r="Q4750" s="247"/>
    </row>
    <row r="4751" spans="13:17">
      <c r="M4751" s="247"/>
      <c r="N4751" s="247"/>
      <c r="O4751" s="247"/>
      <c r="P4751" s="247"/>
      <c r="Q4751" s="247"/>
    </row>
    <row r="4752" spans="13:17">
      <c r="M4752" s="247"/>
      <c r="N4752" s="247"/>
      <c r="O4752" s="247"/>
      <c r="P4752" s="247"/>
      <c r="Q4752" s="247"/>
    </row>
    <row r="4753" spans="13:17">
      <c r="M4753" s="247"/>
      <c r="N4753" s="247"/>
      <c r="O4753" s="247"/>
      <c r="P4753" s="247"/>
      <c r="Q4753" s="247"/>
    </row>
    <row r="4754" spans="13:17">
      <c r="M4754" s="247"/>
      <c r="N4754" s="247"/>
      <c r="O4754" s="247"/>
      <c r="P4754" s="247"/>
      <c r="Q4754" s="247"/>
    </row>
    <row r="4755" spans="13:17">
      <c r="M4755" s="247"/>
      <c r="N4755" s="247"/>
      <c r="O4755" s="247"/>
      <c r="P4755" s="247"/>
      <c r="Q4755" s="247"/>
    </row>
    <row r="4756" spans="13:17">
      <c r="M4756" s="247"/>
      <c r="N4756" s="247"/>
      <c r="O4756" s="247"/>
      <c r="P4756" s="247"/>
      <c r="Q4756" s="247"/>
    </row>
    <row r="4757" spans="13:17">
      <c r="M4757" s="247"/>
      <c r="N4757" s="247"/>
      <c r="O4757" s="247"/>
      <c r="P4757" s="247"/>
      <c r="Q4757" s="247"/>
    </row>
    <row r="4758" spans="13:17">
      <c r="M4758" s="247"/>
      <c r="N4758" s="247"/>
      <c r="O4758" s="247"/>
      <c r="P4758" s="247"/>
      <c r="Q4758" s="247"/>
    </row>
    <row r="4759" spans="13:17">
      <c r="M4759" s="247"/>
      <c r="N4759" s="247"/>
      <c r="O4759" s="247"/>
      <c r="P4759" s="247"/>
      <c r="Q4759" s="247"/>
    </row>
    <row r="4760" spans="13:17">
      <c r="M4760" s="247"/>
      <c r="N4760" s="247"/>
      <c r="O4760" s="247"/>
      <c r="P4760" s="247"/>
      <c r="Q4760" s="247"/>
    </row>
    <row r="4761" spans="13:17">
      <c r="M4761" s="247"/>
      <c r="N4761" s="247"/>
      <c r="O4761" s="247"/>
      <c r="P4761" s="247"/>
      <c r="Q4761" s="247"/>
    </row>
    <row r="4762" spans="13:17">
      <c r="M4762" s="247"/>
      <c r="N4762" s="247"/>
      <c r="O4762" s="247"/>
      <c r="P4762" s="247"/>
      <c r="Q4762" s="247"/>
    </row>
    <row r="4763" spans="13:17">
      <c r="M4763" s="247"/>
      <c r="N4763" s="247"/>
      <c r="O4763" s="247"/>
      <c r="P4763" s="247"/>
      <c r="Q4763" s="247"/>
    </row>
    <row r="4764" spans="13:17">
      <c r="M4764" s="247"/>
      <c r="N4764" s="247"/>
      <c r="O4764" s="247"/>
      <c r="P4764" s="247"/>
      <c r="Q4764" s="247"/>
    </row>
    <row r="4765" spans="13:17">
      <c r="M4765" s="247"/>
      <c r="N4765" s="247"/>
      <c r="O4765" s="247"/>
      <c r="P4765" s="247"/>
      <c r="Q4765" s="247"/>
    </row>
    <row r="4766" spans="13:17">
      <c r="M4766" s="247"/>
      <c r="N4766" s="247"/>
      <c r="O4766" s="247"/>
      <c r="P4766" s="247"/>
      <c r="Q4766" s="247"/>
    </row>
    <row r="4767" spans="13:17">
      <c r="M4767" s="247"/>
      <c r="N4767" s="247"/>
      <c r="O4767" s="247"/>
      <c r="P4767" s="247"/>
      <c r="Q4767" s="247"/>
    </row>
    <row r="4768" spans="13:17">
      <c r="M4768" s="247"/>
      <c r="N4768" s="247"/>
      <c r="O4768" s="247"/>
      <c r="P4768" s="247"/>
      <c r="Q4768" s="247"/>
    </row>
    <row r="4769" spans="13:17">
      <c r="M4769" s="247"/>
      <c r="N4769" s="247"/>
      <c r="O4769" s="247"/>
      <c r="P4769" s="247"/>
      <c r="Q4769" s="247"/>
    </row>
    <row r="4770" spans="13:17">
      <c r="M4770" s="247"/>
      <c r="N4770" s="247"/>
      <c r="O4770" s="247"/>
      <c r="P4770" s="247"/>
      <c r="Q4770" s="247"/>
    </row>
    <row r="4771" spans="13:17">
      <c r="M4771" s="247"/>
      <c r="N4771" s="247"/>
      <c r="O4771" s="247"/>
      <c r="P4771" s="247"/>
      <c r="Q4771" s="247"/>
    </row>
    <row r="4772" spans="13:17">
      <c r="M4772" s="247"/>
      <c r="N4772" s="247"/>
      <c r="O4772" s="247"/>
      <c r="P4772" s="247"/>
      <c r="Q4772" s="247"/>
    </row>
    <row r="4773" spans="13:17">
      <c r="M4773" s="247"/>
      <c r="N4773" s="247"/>
      <c r="O4773" s="247"/>
      <c r="P4773" s="247"/>
      <c r="Q4773" s="247"/>
    </row>
    <row r="4774" spans="13:17">
      <c r="M4774" s="247"/>
      <c r="N4774" s="247"/>
      <c r="O4774" s="247"/>
      <c r="P4774" s="247"/>
      <c r="Q4774" s="247"/>
    </row>
    <row r="4775" spans="13:17">
      <c r="M4775" s="247"/>
      <c r="N4775" s="247"/>
      <c r="O4775" s="247"/>
      <c r="P4775" s="247"/>
      <c r="Q4775" s="247"/>
    </row>
    <row r="4776" spans="13:17">
      <c r="M4776" s="247"/>
      <c r="N4776" s="247"/>
      <c r="O4776" s="247"/>
      <c r="P4776" s="247"/>
      <c r="Q4776" s="247"/>
    </row>
    <row r="4777" spans="13:17">
      <c r="M4777" s="247"/>
      <c r="N4777" s="247"/>
      <c r="O4777" s="247"/>
      <c r="P4777" s="247"/>
      <c r="Q4777" s="247"/>
    </row>
    <row r="4778" spans="13:17">
      <c r="M4778" s="247"/>
      <c r="N4778" s="247"/>
      <c r="O4778" s="247"/>
      <c r="P4778" s="247"/>
      <c r="Q4778" s="247"/>
    </row>
    <row r="4779" spans="13:17">
      <c r="M4779" s="247"/>
      <c r="N4779" s="247"/>
      <c r="O4779" s="247"/>
      <c r="P4779" s="247"/>
      <c r="Q4779" s="247"/>
    </row>
    <row r="4780" spans="13:17">
      <c r="M4780" s="247"/>
      <c r="N4780" s="247"/>
      <c r="O4780" s="247"/>
      <c r="P4780" s="247"/>
      <c r="Q4780" s="247"/>
    </row>
    <row r="4781" spans="13:17">
      <c r="M4781" s="247"/>
      <c r="N4781" s="247"/>
      <c r="O4781" s="247"/>
      <c r="P4781" s="247"/>
      <c r="Q4781" s="247"/>
    </row>
    <row r="4782" spans="13:17">
      <c r="M4782" s="247"/>
      <c r="N4782" s="247"/>
      <c r="O4782" s="247"/>
      <c r="P4782" s="247"/>
      <c r="Q4782" s="247"/>
    </row>
    <row r="4783" spans="13:17">
      <c r="M4783" s="247"/>
      <c r="N4783" s="247"/>
      <c r="O4783" s="247"/>
      <c r="P4783" s="247"/>
      <c r="Q4783" s="247"/>
    </row>
    <row r="4784" spans="13:17">
      <c r="M4784" s="247"/>
      <c r="N4784" s="247"/>
      <c r="O4784" s="247"/>
      <c r="P4784" s="247"/>
      <c r="Q4784" s="247"/>
    </row>
    <row r="4785" spans="13:17">
      <c r="M4785" s="247"/>
      <c r="N4785" s="247"/>
      <c r="O4785" s="247"/>
      <c r="P4785" s="247"/>
      <c r="Q4785" s="247"/>
    </row>
    <row r="4786" spans="13:17">
      <c r="M4786" s="247"/>
      <c r="N4786" s="247"/>
      <c r="O4786" s="247"/>
      <c r="P4786" s="247"/>
      <c r="Q4786" s="247"/>
    </row>
    <row r="4787" spans="13:17">
      <c r="M4787" s="247"/>
      <c r="N4787" s="247"/>
      <c r="O4787" s="247"/>
      <c r="P4787" s="247"/>
      <c r="Q4787" s="247"/>
    </row>
    <row r="4788" spans="13:17">
      <c r="M4788" s="247"/>
      <c r="N4788" s="247"/>
      <c r="O4788" s="247"/>
      <c r="P4788" s="247"/>
      <c r="Q4788" s="247"/>
    </row>
    <row r="4789" spans="13:17">
      <c r="M4789" s="247"/>
      <c r="N4789" s="247"/>
      <c r="O4789" s="247"/>
      <c r="P4789" s="247"/>
      <c r="Q4789" s="247"/>
    </row>
    <row r="4790" spans="13:17">
      <c r="M4790" s="247"/>
      <c r="N4790" s="247"/>
      <c r="O4790" s="247"/>
      <c r="P4790" s="247"/>
      <c r="Q4790" s="247"/>
    </row>
    <row r="4791" spans="13:17">
      <c r="M4791" s="247"/>
      <c r="N4791" s="247"/>
      <c r="O4791" s="247"/>
      <c r="P4791" s="247"/>
      <c r="Q4791" s="247"/>
    </row>
    <row r="4792" spans="13:17">
      <c r="M4792" s="247"/>
      <c r="N4792" s="247"/>
      <c r="O4792" s="247"/>
      <c r="P4792" s="247"/>
      <c r="Q4792" s="247"/>
    </row>
    <row r="4793" spans="13:17">
      <c r="M4793" s="247"/>
      <c r="N4793" s="247"/>
      <c r="O4793" s="247"/>
      <c r="P4793" s="247"/>
      <c r="Q4793" s="247"/>
    </row>
    <row r="4794" spans="13:17">
      <c r="M4794" s="247"/>
      <c r="N4794" s="247"/>
      <c r="O4794" s="247"/>
      <c r="P4794" s="247"/>
      <c r="Q4794" s="247"/>
    </row>
    <row r="4795" spans="13:17">
      <c r="M4795" s="247"/>
      <c r="N4795" s="247"/>
      <c r="O4795" s="247"/>
      <c r="P4795" s="247"/>
      <c r="Q4795" s="247"/>
    </row>
    <row r="4796" spans="13:17">
      <c r="M4796" s="247"/>
      <c r="N4796" s="247"/>
      <c r="O4796" s="247"/>
      <c r="P4796" s="247"/>
      <c r="Q4796" s="247"/>
    </row>
    <row r="4797" spans="13:17">
      <c r="M4797" s="247"/>
      <c r="N4797" s="247"/>
      <c r="O4797" s="247"/>
      <c r="P4797" s="247"/>
      <c r="Q4797" s="247"/>
    </row>
    <row r="4798" spans="13:17">
      <c r="M4798" s="247"/>
      <c r="N4798" s="247"/>
      <c r="O4798" s="247"/>
      <c r="P4798" s="247"/>
      <c r="Q4798" s="247"/>
    </row>
    <row r="4799" spans="13:17">
      <c r="M4799" s="247"/>
      <c r="N4799" s="247"/>
      <c r="O4799" s="247"/>
      <c r="P4799" s="247"/>
      <c r="Q4799" s="247"/>
    </row>
    <row r="4800" spans="13:17">
      <c r="M4800" s="247"/>
      <c r="N4800" s="247"/>
      <c r="O4800" s="247"/>
      <c r="P4800" s="247"/>
      <c r="Q4800" s="247"/>
    </row>
    <row r="4801" spans="13:17">
      <c r="M4801" s="247"/>
      <c r="N4801" s="247"/>
      <c r="O4801" s="247"/>
      <c r="P4801" s="247"/>
      <c r="Q4801" s="247"/>
    </row>
    <row r="4802" spans="13:17">
      <c r="M4802" s="247"/>
      <c r="N4802" s="247"/>
      <c r="O4802" s="247"/>
      <c r="P4802" s="247"/>
      <c r="Q4802" s="247"/>
    </row>
    <row r="4803" spans="13:17">
      <c r="M4803" s="247"/>
      <c r="N4803" s="247"/>
      <c r="O4803" s="247"/>
      <c r="P4803" s="247"/>
      <c r="Q4803" s="247"/>
    </row>
    <row r="4804" spans="13:17">
      <c r="M4804" s="247"/>
      <c r="N4804" s="247"/>
      <c r="O4804" s="247"/>
      <c r="P4804" s="247"/>
      <c r="Q4804" s="247"/>
    </row>
    <row r="4805" spans="13:17">
      <c r="M4805" s="247"/>
      <c r="N4805" s="247"/>
      <c r="O4805" s="247"/>
      <c r="P4805" s="247"/>
      <c r="Q4805" s="247"/>
    </row>
    <row r="4806" spans="13:17">
      <c r="M4806" s="247"/>
      <c r="N4806" s="247"/>
      <c r="O4806" s="247"/>
      <c r="P4806" s="247"/>
      <c r="Q4806" s="247"/>
    </row>
    <row r="4807" spans="13:17">
      <c r="M4807" s="247"/>
      <c r="N4807" s="247"/>
      <c r="O4807" s="247"/>
      <c r="P4807" s="247"/>
      <c r="Q4807" s="247"/>
    </row>
    <row r="4808" spans="13:17">
      <c r="M4808" s="247"/>
      <c r="N4808" s="247"/>
      <c r="O4808" s="247"/>
      <c r="P4808" s="247"/>
      <c r="Q4808" s="247"/>
    </row>
    <row r="4809" spans="13:17">
      <c r="M4809" s="247"/>
      <c r="N4809" s="247"/>
      <c r="O4809" s="247"/>
      <c r="P4809" s="247"/>
      <c r="Q4809" s="247"/>
    </row>
    <row r="4810" spans="13:17">
      <c r="M4810" s="247"/>
      <c r="N4810" s="247"/>
      <c r="O4810" s="247"/>
      <c r="P4810" s="247"/>
      <c r="Q4810" s="247"/>
    </row>
    <row r="4811" spans="13:17">
      <c r="M4811" s="247"/>
      <c r="N4811" s="247"/>
      <c r="O4811" s="247"/>
      <c r="P4811" s="247"/>
      <c r="Q4811" s="247"/>
    </row>
    <row r="4812" spans="13:17">
      <c r="M4812" s="247"/>
      <c r="N4812" s="247"/>
      <c r="O4812" s="247"/>
      <c r="P4812" s="247"/>
      <c r="Q4812" s="247"/>
    </row>
    <row r="4813" spans="13:17">
      <c r="M4813" s="247"/>
      <c r="N4813" s="247"/>
      <c r="O4813" s="247"/>
      <c r="P4813" s="247"/>
      <c r="Q4813" s="247"/>
    </row>
    <row r="4814" spans="13:17">
      <c r="M4814" s="247"/>
      <c r="N4814" s="247"/>
      <c r="O4814" s="247"/>
      <c r="P4814" s="247"/>
      <c r="Q4814" s="247"/>
    </row>
    <row r="4815" spans="13:17">
      <c r="M4815" s="247"/>
      <c r="N4815" s="247"/>
      <c r="O4815" s="247"/>
      <c r="P4815" s="247"/>
      <c r="Q4815" s="247"/>
    </row>
    <row r="4816" spans="13:17">
      <c r="M4816" s="247"/>
      <c r="N4816" s="247"/>
      <c r="O4816" s="247"/>
      <c r="P4816" s="247"/>
      <c r="Q4816" s="247"/>
    </row>
    <row r="4817" spans="13:17">
      <c r="M4817" s="247"/>
      <c r="N4817" s="247"/>
      <c r="O4817" s="247"/>
      <c r="P4817" s="247"/>
      <c r="Q4817" s="247"/>
    </row>
    <row r="4818" spans="13:17">
      <c r="M4818" s="247"/>
      <c r="N4818" s="247"/>
      <c r="O4818" s="247"/>
      <c r="P4818" s="247"/>
      <c r="Q4818" s="247"/>
    </row>
    <row r="4819" spans="13:17">
      <c r="M4819" s="247"/>
      <c r="N4819" s="247"/>
      <c r="O4819" s="247"/>
      <c r="P4819" s="247"/>
      <c r="Q4819" s="247"/>
    </row>
    <row r="4820" spans="13:17">
      <c r="M4820" s="247"/>
      <c r="N4820" s="247"/>
      <c r="O4820" s="247"/>
      <c r="P4820" s="247"/>
      <c r="Q4820" s="247"/>
    </row>
    <row r="4821" spans="13:17">
      <c r="M4821" s="247"/>
      <c r="N4821" s="247"/>
      <c r="O4821" s="247"/>
      <c r="P4821" s="247"/>
      <c r="Q4821" s="247"/>
    </row>
    <row r="4822" spans="13:17">
      <c r="M4822" s="247"/>
      <c r="N4822" s="247"/>
      <c r="O4822" s="247"/>
      <c r="P4822" s="247"/>
      <c r="Q4822" s="247"/>
    </row>
    <row r="4823" spans="13:17">
      <c r="M4823" s="247"/>
      <c r="N4823" s="247"/>
      <c r="O4823" s="247"/>
      <c r="P4823" s="247"/>
      <c r="Q4823" s="247"/>
    </row>
    <row r="4824" spans="13:17">
      <c r="M4824" s="247"/>
      <c r="N4824" s="247"/>
      <c r="O4824" s="247"/>
      <c r="P4824" s="247"/>
      <c r="Q4824" s="247"/>
    </row>
    <row r="4825" spans="13:17">
      <c r="M4825" s="247"/>
      <c r="N4825" s="247"/>
      <c r="O4825" s="247"/>
      <c r="P4825" s="247"/>
      <c r="Q4825" s="247"/>
    </row>
    <row r="4826" spans="13:17">
      <c r="M4826" s="247"/>
      <c r="N4826" s="247"/>
      <c r="O4826" s="247"/>
      <c r="P4826" s="247"/>
      <c r="Q4826" s="247"/>
    </row>
    <row r="4827" spans="13:17">
      <c r="M4827" s="247"/>
      <c r="N4827" s="247"/>
      <c r="O4827" s="247"/>
      <c r="P4827" s="247"/>
      <c r="Q4827" s="247"/>
    </row>
    <row r="4828" spans="13:17">
      <c r="M4828" s="247"/>
      <c r="N4828" s="247"/>
      <c r="O4828" s="247"/>
      <c r="P4828" s="247"/>
      <c r="Q4828" s="247"/>
    </row>
    <row r="4829" spans="13:17">
      <c r="M4829" s="247"/>
      <c r="N4829" s="247"/>
      <c r="O4829" s="247"/>
      <c r="P4829" s="247"/>
      <c r="Q4829" s="247"/>
    </row>
    <row r="4830" spans="13:17">
      <c r="M4830" s="247"/>
      <c r="N4830" s="247"/>
      <c r="O4830" s="247"/>
      <c r="P4830" s="247"/>
      <c r="Q4830" s="247"/>
    </row>
    <row r="4831" spans="13:17">
      <c r="M4831" s="247"/>
      <c r="N4831" s="247"/>
      <c r="O4831" s="247"/>
      <c r="P4831" s="247"/>
      <c r="Q4831" s="247"/>
    </row>
    <row r="4832" spans="13:17">
      <c r="M4832" s="247"/>
      <c r="N4832" s="247"/>
      <c r="O4832" s="247"/>
      <c r="P4832" s="247"/>
      <c r="Q4832" s="247"/>
    </row>
    <row r="4833" spans="13:17">
      <c r="M4833" s="247"/>
      <c r="N4833" s="247"/>
      <c r="O4833" s="247"/>
      <c r="P4833" s="247"/>
      <c r="Q4833" s="247"/>
    </row>
    <row r="4834" spans="13:17">
      <c r="M4834" s="247"/>
      <c r="N4834" s="247"/>
      <c r="O4834" s="247"/>
      <c r="P4834" s="247"/>
      <c r="Q4834" s="247"/>
    </row>
    <row r="4835" spans="13:17">
      <c r="M4835" s="247"/>
      <c r="N4835" s="247"/>
      <c r="O4835" s="247"/>
      <c r="P4835" s="247"/>
      <c r="Q4835" s="247"/>
    </row>
    <row r="4836" spans="13:17">
      <c r="M4836" s="247"/>
      <c r="N4836" s="247"/>
      <c r="O4836" s="247"/>
      <c r="P4836" s="247"/>
      <c r="Q4836" s="247"/>
    </row>
    <row r="4837" spans="13:17">
      <c r="M4837" s="247"/>
      <c r="N4837" s="247"/>
      <c r="O4837" s="247"/>
      <c r="P4837" s="247"/>
      <c r="Q4837" s="247"/>
    </row>
    <row r="4838" spans="13:17">
      <c r="M4838" s="247"/>
      <c r="N4838" s="247"/>
      <c r="O4838" s="247"/>
      <c r="P4838" s="247"/>
      <c r="Q4838" s="247"/>
    </row>
    <row r="4839" spans="13:17">
      <c r="M4839" s="247"/>
      <c r="N4839" s="247"/>
      <c r="O4839" s="247"/>
      <c r="P4839" s="247"/>
      <c r="Q4839" s="247"/>
    </row>
    <row r="4840" spans="13:17">
      <c r="M4840" s="247"/>
      <c r="N4840" s="247"/>
      <c r="O4840" s="247"/>
      <c r="P4840" s="247"/>
      <c r="Q4840" s="247"/>
    </row>
    <row r="4841" spans="13:17">
      <c r="M4841" s="247"/>
      <c r="N4841" s="247"/>
      <c r="O4841" s="247"/>
      <c r="P4841" s="247"/>
      <c r="Q4841" s="247"/>
    </row>
    <row r="4842" spans="13:17">
      <c r="M4842" s="247"/>
      <c r="N4842" s="247"/>
      <c r="O4842" s="247"/>
      <c r="P4842" s="247"/>
      <c r="Q4842" s="247"/>
    </row>
    <row r="4843" spans="13:17">
      <c r="M4843" s="247"/>
      <c r="N4843" s="247"/>
      <c r="O4843" s="247"/>
      <c r="P4843" s="247"/>
      <c r="Q4843" s="247"/>
    </row>
    <row r="4844" spans="13:17">
      <c r="M4844" s="247"/>
      <c r="N4844" s="247"/>
      <c r="O4844" s="247"/>
      <c r="P4844" s="247"/>
      <c r="Q4844" s="247"/>
    </row>
    <row r="4845" spans="13:17">
      <c r="M4845" s="247"/>
      <c r="N4845" s="247"/>
      <c r="O4845" s="247"/>
      <c r="P4845" s="247"/>
      <c r="Q4845" s="247"/>
    </row>
    <row r="4846" spans="13:17">
      <c r="M4846" s="247"/>
      <c r="N4846" s="247"/>
      <c r="O4846" s="247"/>
      <c r="P4846" s="247"/>
      <c r="Q4846" s="247"/>
    </row>
    <row r="4847" spans="13:17">
      <c r="M4847" s="247"/>
      <c r="N4847" s="247"/>
      <c r="O4847" s="247"/>
      <c r="P4847" s="247"/>
      <c r="Q4847" s="247"/>
    </row>
    <row r="4848" spans="13:17">
      <c r="M4848" s="247"/>
      <c r="N4848" s="247"/>
      <c r="O4848" s="247"/>
      <c r="P4848" s="247"/>
      <c r="Q4848" s="247"/>
    </row>
    <row r="4849" spans="13:17">
      <c r="M4849" s="247"/>
      <c r="N4849" s="247"/>
      <c r="O4849" s="247"/>
      <c r="P4849" s="247"/>
      <c r="Q4849" s="247"/>
    </row>
    <row r="4850" spans="13:17">
      <c r="M4850" s="247"/>
      <c r="N4850" s="247"/>
      <c r="O4850" s="247"/>
      <c r="P4850" s="247"/>
      <c r="Q4850" s="247"/>
    </row>
    <row r="4851" spans="13:17">
      <c r="M4851" s="247"/>
      <c r="N4851" s="247"/>
      <c r="O4851" s="247"/>
      <c r="P4851" s="247"/>
      <c r="Q4851" s="247"/>
    </row>
    <row r="4852" spans="13:17">
      <c r="M4852" s="247"/>
      <c r="N4852" s="247"/>
      <c r="O4852" s="247"/>
      <c r="P4852" s="247"/>
      <c r="Q4852" s="247"/>
    </row>
    <row r="4853" spans="13:17">
      <c r="M4853" s="247"/>
      <c r="N4853" s="247"/>
      <c r="O4853" s="247"/>
      <c r="P4853" s="247"/>
      <c r="Q4853" s="247"/>
    </row>
    <row r="4854" spans="13:17">
      <c r="M4854" s="247"/>
      <c r="N4854" s="247"/>
      <c r="O4854" s="247"/>
      <c r="P4854" s="247"/>
      <c r="Q4854" s="247"/>
    </row>
    <row r="4855" spans="13:17">
      <c r="M4855" s="247"/>
      <c r="N4855" s="247"/>
      <c r="O4855" s="247"/>
      <c r="P4855" s="247"/>
      <c r="Q4855" s="247"/>
    </row>
    <row r="4856" spans="13:17">
      <c r="M4856" s="247"/>
      <c r="N4856" s="247"/>
      <c r="O4856" s="247"/>
      <c r="P4856" s="247"/>
      <c r="Q4856" s="247"/>
    </row>
    <row r="4857" spans="13:17">
      <c r="M4857" s="247"/>
      <c r="N4857" s="247"/>
      <c r="O4857" s="247"/>
      <c r="P4857" s="247"/>
      <c r="Q4857" s="247"/>
    </row>
    <row r="4858" spans="13:17">
      <c r="M4858" s="247"/>
      <c r="N4858" s="247"/>
      <c r="O4858" s="247"/>
      <c r="P4858" s="247"/>
      <c r="Q4858" s="247"/>
    </row>
    <row r="4859" spans="13:17">
      <c r="M4859" s="247"/>
      <c r="N4859" s="247"/>
      <c r="O4859" s="247"/>
      <c r="P4859" s="247"/>
      <c r="Q4859" s="247"/>
    </row>
    <row r="4860" spans="13:17">
      <c r="M4860" s="247"/>
      <c r="N4860" s="247"/>
      <c r="O4860" s="247"/>
      <c r="P4860" s="247"/>
      <c r="Q4860" s="247"/>
    </row>
    <row r="4861" spans="13:17">
      <c r="M4861" s="247"/>
      <c r="N4861" s="247"/>
      <c r="O4861" s="247"/>
      <c r="P4861" s="247"/>
      <c r="Q4861" s="247"/>
    </row>
    <row r="4862" spans="13:17">
      <c r="M4862" s="247"/>
      <c r="N4862" s="247"/>
      <c r="O4862" s="247"/>
      <c r="P4862" s="247"/>
      <c r="Q4862" s="247"/>
    </row>
    <row r="4863" spans="13:17">
      <c r="M4863" s="247"/>
      <c r="N4863" s="247"/>
      <c r="O4863" s="247"/>
      <c r="P4863" s="247"/>
      <c r="Q4863" s="247"/>
    </row>
    <row r="4864" spans="13:17">
      <c r="M4864" s="247"/>
      <c r="N4864" s="247"/>
      <c r="O4864" s="247"/>
      <c r="P4864" s="247"/>
      <c r="Q4864" s="247"/>
    </row>
    <row r="4865" spans="13:17">
      <c r="M4865" s="247"/>
      <c r="N4865" s="247"/>
      <c r="O4865" s="247"/>
      <c r="P4865" s="247"/>
      <c r="Q4865" s="247"/>
    </row>
    <row r="4866" spans="13:17">
      <c r="M4866" s="247"/>
      <c r="N4866" s="247"/>
      <c r="O4866" s="247"/>
      <c r="P4866" s="247"/>
      <c r="Q4866" s="247"/>
    </row>
    <row r="4867" spans="13:17">
      <c r="M4867" s="247"/>
      <c r="N4867" s="247"/>
      <c r="O4867" s="247"/>
      <c r="P4867" s="247"/>
      <c r="Q4867" s="247"/>
    </row>
    <row r="4868" spans="13:17">
      <c r="M4868" s="247"/>
      <c r="N4868" s="247"/>
      <c r="O4868" s="247"/>
      <c r="P4868" s="247"/>
      <c r="Q4868" s="247"/>
    </row>
    <row r="4869" spans="13:17">
      <c r="M4869" s="247"/>
      <c r="N4869" s="247"/>
      <c r="O4869" s="247"/>
      <c r="P4869" s="247"/>
      <c r="Q4869" s="247"/>
    </row>
    <row r="4870" spans="13:17">
      <c r="M4870" s="247"/>
      <c r="N4870" s="247"/>
      <c r="O4870" s="247"/>
      <c r="P4870" s="247"/>
      <c r="Q4870" s="247"/>
    </row>
    <row r="4871" spans="13:17">
      <c r="M4871" s="247"/>
      <c r="N4871" s="247"/>
      <c r="O4871" s="247"/>
      <c r="P4871" s="247"/>
      <c r="Q4871" s="247"/>
    </row>
    <row r="4872" spans="13:17">
      <c r="M4872" s="247"/>
      <c r="N4872" s="247"/>
      <c r="O4872" s="247"/>
      <c r="P4872" s="247"/>
      <c r="Q4872" s="247"/>
    </row>
    <row r="4873" spans="13:17">
      <c r="M4873" s="247"/>
      <c r="N4873" s="247"/>
      <c r="O4873" s="247"/>
      <c r="P4873" s="247"/>
      <c r="Q4873" s="247"/>
    </row>
    <row r="4874" spans="13:17">
      <c r="M4874" s="247"/>
      <c r="N4874" s="247"/>
      <c r="O4874" s="247"/>
      <c r="P4874" s="247"/>
      <c r="Q4874" s="247"/>
    </row>
    <row r="4875" spans="13:17">
      <c r="M4875" s="247"/>
      <c r="N4875" s="247"/>
      <c r="O4875" s="247"/>
      <c r="P4875" s="247"/>
      <c r="Q4875" s="247"/>
    </row>
    <row r="4876" spans="13:17">
      <c r="M4876" s="247"/>
      <c r="N4876" s="247"/>
      <c r="O4876" s="247"/>
      <c r="P4876" s="247"/>
      <c r="Q4876" s="247"/>
    </row>
    <row r="4877" spans="13:17">
      <c r="M4877" s="247"/>
      <c r="N4877" s="247"/>
      <c r="O4877" s="247"/>
      <c r="P4877" s="247"/>
      <c r="Q4877" s="247"/>
    </row>
    <row r="4878" spans="13:17">
      <c r="M4878" s="247"/>
      <c r="N4878" s="247"/>
      <c r="O4878" s="247"/>
      <c r="P4878" s="247"/>
      <c r="Q4878" s="247"/>
    </row>
    <row r="4879" spans="13:17">
      <c r="M4879" s="247"/>
      <c r="N4879" s="247"/>
      <c r="O4879" s="247"/>
      <c r="P4879" s="247"/>
      <c r="Q4879" s="247"/>
    </row>
    <row r="4880" spans="13:17">
      <c r="M4880" s="247"/>
      <c r="N4880" s="247"/>
      <c r="O4880" s="247"/>
      <c r="P4880" s="247"/>
      <c r="Q4880" s="247"/>
    </row>
    <row r="4881" spans="13:17">
      <c r="M4881" s="247"/>
      <c r="N4881" s="247"/>
      <c r="O4881" s="247"/>
      <c r="P4881" s="247"/>
      <c r="Q4881" s="247"/>
    </row>
    <row r="4882" spans="13:17">
      <c r="M4882" s="247"/>
      <c r="N4882" s="247"/>
      <c r="O4882" s="247"/>
      <c r="P4882" s="247"/>
      <c r="Q4882" s="247"/>
    </row>
    <row r="4883" spans="13:17">
      <c r="M4883" s="247"/>
      <c r="N4883" s="247"/>
      <c r="O4883" s="247"/>
      <c r="P4883" s="247"/>
      <c r="Q4883" s="247"/>
    </row>
    <row r="4884" spans="13:17">
      <c r="M4884" s="247"/>
      <c r="N4884" s="247"/>
      <c r="O4884" s="247"/>
      <c r="P4884" s="247"/>
      <c r="Q4884" s="247"/>
    </row>
    <row r="4885" spans="13:17">
      <c r="M4885" s="247"/>
      <c r="N4885" s="247"/>
      <c r="O4885" s="247"/>
      <c r="P4885" s="247"/>
      <c r="Q4885" s="247"/>
    </row>
    <row r="4886" spans="13:17">
      <c r="M4886" s="247"/>
      <c r="N4886" s="247"/>
      <c r="O4886" s="247"/>
      <c r="P4886" s="247"/>
      <c r="Q4886" s="247"/>
    </row>
    <row r="4887" spans="13:17">
      <c r="M4887" s="247"/>
      <c r="N4887" s="247"/>
      <c r="O4887" s="247"/>
      <c r="P4887" s="247"/>
      <c r="Q4887" s="247"/>
    </row>
    <row r="4888" spans="13:17">
      <c r="M4888" s="247"/>
      <c r="N4888" s="247"/>
      <c r="O4888" s="247"/>
      <c r="P4888" s="247"/>
      <c r="Q4888" s="247"/>
    </row>
    <row r="4889" spans="13:17">
      <c r="M4889" s="247"/>
      <c r="N4889" s="247"/>
      <c r="O4889" s="247"/>
      <c r="P4889" s="247"/>
      <c r="Q4889" s="247"/>
    </row>
    <row r="4890" spans="13:17">
      <c r="M4890" s="247"/>
      <c r="N4890" s="247"/>
      <c r="O4890" s="247"/>
      <c r="P4890" s="247"/>
      <c r="Q4890" s="247"/>
    </row>
    <row r="4891" spans="13:17">
      <c r="M4891" s="247"/>
      <c r="N4891" s="247"/>
      <c r="O4891" s="247"/>
      <c r="P4891" s="247"/>
      <c r="Q4891" s="247"/>
    </row>
    <row r="4892" spans="13:17">
      <c r="M4892" s="247"/>
      <c r="N4892" s="247"/>
      <c r="O4892" s="247"/>
      <c r="P4892" s="247"/>
      <c r="Q4892" s="247"/>
    </row>
    <row r="4893" spans="13:17">
      <c r="M4893" s="247"/>
      <c r="N4893" s="247"/>
      <c r="O4893" s="247"/>
      <c r="P4893" s="247"/>
      <c r="Q4893" s="247"/>
    </row>
    <row r="4894" spans="13:17">
      <c r="M4894" s="247"/>
      <c r="N4894" s="247"/>
      <c r="O4894" s="247"/>
      <c r="P4894" s="247"/>
      <c r="Q4894" s="247"/>
    </row>
    <row r="4895" spans="13:17">
      <c r="M4895" s="247"/>
      <c r="N4895" s="247"/>
      <c r="O4895" s="247"/>
      <c r="P4895" s="247"/>
      <c r="Q4895" s="247"/>
    </row>
    <row r="4896" spans="13:17">
      <c r="M4896" s="247"/>
      <c r="N4896" s="247"/>
      <c r="O4896" s="247"/>
      <c r="P4896" s="247"/>
      <c r="Q4896" s="247"/>
    </row>
    <row r="4897" spans="13:17">
      <c r="M4897" s="247"/>
      <c r="N4897" s="247"/>
      <c r="O4897" s="247"/>
      <c r="P4897" s="247"/>
      <c r="Q4897" s="247"/>
    </row>
    <row r="4898" spans="13:17">
      <c r="M4898" s="247"/>
      <c r="N4898" s="247"/>
      <c r="O4898" s="247"/>
      <c r="P4898" s="247"/>
      <c r="Q4898" s="247"/>
    </row>
    <row r="4899" spans="13:17">
      <c r="M4899" s="247"/>
      <c r="N4899" s="247"/>
      <c r="O4899" s="247"/>
      <c r="P4899" s="247"/>
      <c r="Q4899" s="247"/>
    </row>
    <row r="4900" spans="13:17">
      <c r="M4900" s="247"/>
      <c r="N4900" s="247"/>
      <c r="O4900" s="247"/>
      <c r="P4900" s="247"/>
      <c r="Q4900" s="247"/>
    </row>
    <row r="4901" spans="13:17">
      <c r="M4901" s="247"/>
      <c r="N4901" s="247"/>
      <c r="O4901" s="247"/>
      <c r="P4901" s="247"/>
      <c r="Q4901" s="247"/>
    </row>
    <row r="4902" spans="13:17">
      <c r="M4902" s="247"/>
      <c r="N4902" s="247"/>
      <c r="O4902" s="247"/>
      <c r="P4902" s="247"/>
      <c r="Q4902" s="247"/>
    </row>
    <row r="4903" spans="13:17">
      <c r="M4903" s="247"/>
      <c r="N4903" s="247"/>
      <c r="O4903" s="247"/>
      <c r="P4903" s="247"/>
      <c r="Q4903" s="247"/>
    </row>
    <row r="4904" spans="13:17">
      <c r="M4904" s="247"/>
      <c r="N4904" s="247"/>
      <c r="O4904" s="247"/>
      <c r="P4904" s="247"/>
      <c r="Q4904" s="247"/>
    </row>
    <row r="4905" spans="13:17">
      <c r="M4905" s="247"/>
      <c r="N4905" s="247"/>
      <c r="O4905" s="247"/>
      <c r="P4905" s="247"/>
      <c r="Q4905" s="247"/>
    </row>
    <row r="4906" spans="13:17">
      <c r="M4906" s="247"/>
      <c r="N4906" s="247"/>
      <c r="O4906" s="247"/>
      <c r="P4906" s="247"/>
      <c r="Q4906" s="247"/>
    </row>
    <row r="4907" spans="13:17">
      <c r="M4907" s="247"/>
      <c r="N4907" s="247"/>
      <c r="O4907" s="247"/>
      <c r="P4907" s="247"/>
      <c r="Q4907" s="247"/>
    </row>
    <row r="4908" spans="13:17">
      <c r="M4908" s="247"/>
      <c r="N4908" s="247"/>
      <c r="O4908" s="247"/>
      <c r="P4908" s="247"/>
      <c r="Q4908" s="247"/>
    </row>
    <row r="4909" spans="13:17">
      <c r="M4909" s="247"/>
      <c r="N4909" s="247"/>
      <c r="O4909" s="247"/>
      <c r="P4909" s="247"/>
      <c r="Q4909" s="247"/>
    </row>
    <row r="4910" spans="13:17">
      <c r="M4910" s="247"/>
      <c r="N4910" s="247"/>
      <c r="O4910" s="247"/>
      <c r="P4910" s="247"/>
      <c r="Q4910" s="247"/>
    </row>
    <row r="4911" spans="13:17">
      <c r="M4911" s="247"/>
      <c r="N4911" s="247"/>
      <c r="O4911" s="247"/>
      <c r="P4911" s="247"/>
      <c r="Q4911" s="247"/>
    </row>
    <row r="4912" spans="13:17">
      <c r="M4912" s="247"/>
      <c r="N4912" s="247"/>
      <c r="O4912" s="247"/>
      <c r="P4912" s="247"/>
      <c r="Q4912" s="247"/>
    </row>
    <row r="4913" spans="13:17">
      <c r="M4913" s="247"/>
      <c r="N4913" s="247"/>
      <c r="O4913" s="247"/>
      <c r="P4913" s="247"/>
      <c r="Q4913" s="247"/>
    </row>
    <row r="4914" spans="13:17">
      <c r="M4914" s="247"/>
      <c r="N4914" s="247"/>
      <c r="O4914" s="247"/>
      <c r="P4914" s="247"/>
      <c r="Q4914" s="247"/>
    </row>
    <row r="4915" spans="13:17">
      <c r="M4915" s="247"/>
      <c r="N4915" s="247"/>
      <c r="O4915" s="247"/>
      <c r="P4915" s="247"/>
      <c r="Q4915" s="247"/>
    </row>
    <row r="4916" spans="13:17">
      <c r="M4916" s="247"/>
      <c r="N4916" s="247"/>
      <c r="O4916" s="247"/>
      <c r="P4916" s="247"/>
      <c r="Q4916" s="247"/>
    </row>
    <row r="4917" spans="13:17">
      <c r="M4917" s="247"/>
      <c r="N4917" s="247"/>
      <c r="O4917" s="247"/>
      <c r="P4917" s="247"/>
      <c r="Q4917" s="247"/>
    </row>
    <row r="4918" spans="13:17">
      <c r="M4918" s="247"/>
      <c r="N4918" s="247"/>
      <c r="O4918" s="247"/>
      <c r="P4918" s="247"/>
      <c r="Q4918" s="247"/>
    </row>
    <row r="4919" spans="13:17">
      <c r="M4919" s="247"/>
      <c r="N4919" s="247"/>
      <c r="O4919" s="247"/>
      <c r="P4919" s="247"/>
      <c r="Q4919" s="247"/>
    </row>
    <row r="4920" spans="13:17">
      <c r="M4920" s="247"/>
      <c r="N4920" s="247"/>
      <c r="O4920" s="247"/>
      <c r="P4920" s="247"/>
      <c r="Q4920" s="247"/>
    </row>
    <row r="4921" spans="13:17">
      <c r="M4921" s="247"/>
      <c r="N4921" s="247"/>
      <c r="O4921" s="247"/>
      <c r="P4921" s="247"/>
      <c r="Q4921" s="247"/>
    </row>
    <row r="4922" spans="13:17">
      <c r="M4922" s="247"/>
      <c r="N4922" s="247"/>
      <c r="O4922" s="247"/>
      <c r="P4922" s="247"/>
      <c r="Q4922" s="247"/>
    </row>
    <row r="4923" spans="13:17">
      <c r="M4923" s="247"/>
      <c r="N4923" s="247"/>
      <c r="O4923" s="247"/>
      <c r="P4923" s="247"/>
      <c r="Q4923" s="247"/>
    </row>
    <row r="4924" spans="13:17">
      <c r="M4924" s="247"/>
      <c r="N4924" s="247"/>
      <c r="O4924" s="247"/>
      <c r="P4924" s="247"/>
      <c r="Q4924" s="247"/>
    </row>
    <row r="4925" spans="13:17">
      <c r="M4925" s="247"/>
      <c r="N4925" s="247"/>
      <c r="O4925" s="247"/>
      <c r="P4925" s="247"/>
      <c r="Q4925" s="247"/>
    </row>
    <row r="4926" spans="13:17">
      <c r="M4926" s="247"/>
      <c r="N4926" s="247"/>
      <c r="O4926" s="247"/>
      <c r="P4926" s="247"/>
      <c r="Q4926" s="247"/>
    </row>
    <row r="4927" spans="13:17">
      <c r="M4927" s="247"/>
      <c r="N4927" s="247"/>
      <c r="O4927" s="247"/>
      <c r="P4927" s="247"/>
      <c r="Q4927" s="247"/>
    </row>
    <row r="4928" spans="13:17">
      <c r="M4928" s="247"/>
      <c r="N4928" s="247"/>
      <c r="O4928" s="247"/>
      <c r="P4928" s="247"/>
      <c r="Q4928" s="247"/>
    </row>
    <row r="4929" spans="13:17">
      <c r="M4929" s="247"/>
      <c r="N4929" s="247"/>
      <c r="O4929" s="247"/>
      <c r="P4929" s="247"/>
      <c r="Q4929" s="247"/>
    </row>
    <row r="4930" spans="13:17">
      <c r="M4930" s="247"/>
      <c r="N4930" s="247"/>
      <c r="O4930" s="247"/>
      <c r="P4930" s="247"/>
      <c r="Q4930" s="247"/>
    </row>
    <row r="4931" spans="13:17">
      <c r="M4931" s="247"/>
      <c r="N4931" s="247"/>
      <c r="O4931" s="247"/>
      <c r="P4931" s="247"/>
      <c r="Q4931" s="247"/>
    </row>
    <row r="4932" spans="13:17">
      <c r="M4932" s="247"/>
      <c r="N4932" s="247"/>
      <c r="O4932" s="247"/>
      <c r="P4932" s="247"/>
      <c r="Q4932" s="247"/>
    </row>
    <row r="4933" spans="13:17">
      <c r="M4933" s="247"/>
      <c r="N4933" s="247"/>
      <c r="O4933" s="247"/>
      <c r="P4933" s="247"/>
      <c r="Q4933" s="247"/>
    </row>
    <row r="4934" spans="13:17">
      <c r="M4934" s="247"/>
      <c r="N4934" s="247"/>
      <c r="O4934" s="247"/>
      <c r="P4934" s="247"/>
      <c r="Q4934" s="247"/>
    </row>
    <row r="4935" spans="13:17">
      <c r="M4935" s="247"/>
      <c r="N4935" s="247"/>
      <c r="O4935" s="247"/>
      <c r="P4935" s="247"/>
      <c r="Q4935" s="247"/>
    </row>
    <row r="4936" spans="13:17">
      <c r="M4936" s="247"/>
      <c r="N4936" s="247"/>
      <c r="O4936" s="247"/>
      <c r="P4936" s="247"/>
      <c r="Q4936" s="247"/>
    </row>
    <row r="4937" spans="13:17">
      <c r="M4937" s="247"/>
      <c r="N4937" s="247"/>
      <c r="O4937" s="247"/>
      <c r="P4937" s="247"/>
      <c r="Q4937" s="247"/>
    </row>
    <row r="4938" spans="13:17">
      <c r="M4938" s="247"/>
      <c r="N4938" s="247"/>
      <c r="O4938" s="247"/>
      <c r="P4938" s="247"/>
      <c r="Q4938" s="247"/>
    </row>
    <row r="4939" spans="13:17">
      <c r="M4939" s="247"/>
      <c r="N4939" s="247"/>
      <c r="O4939" s="247"/>
      <c r="P4939" s="247"/>
      <c r="Q4939" s="247"/>
    </row>
    <row r="4940" spans="13:17">
      <c r="M4940" s="247"/>
      <c r="N4940" s="247"/>
      <c r="O4940" s="247"/>
      <c r="P4940" s="247"/>
      <c r="Q4940" s="247"/>
    </row>
    <row r="4941" spans="13:17">
      <c r="M4941" s="247"/>
      <c r="N4941" s="247"/>
      <c r="O4941" s="247"/>
      <c r="P4941" s="247"/>
      <c r="Q4941" s="247"/>
    </row>
    <row r="4942" spans="13:17">
      <c r="M4942" s="247"/>
      <c r="N4942" s="247"/>
      <c r="O4942" s="247"/>
      <c r="P4942" s="247"/>
      <c r="Q4942" s="247"/>
    </row>
    <row r="4943" spans="13:17">
      <c r="M4943" s="247"/>
      <c r="N4943" s="247"/>
      <c r="O4943" s="247"/>
      <c r="P4943" s="247"/>
      <c r="Q4943" s="247"/>
    </row>
    <row r="4944" spans="13:17">
      <c r="M4944" s="247"/>
      <c r="N4944" s="247"/>
      <c r="O4944" s="247"/>
      <c r="P4944" s="247"/>
      <c r="Q4944" s="247"/>
    </row>
    <row r="4945" spans="13:17">
      <c r="M4945" s="247"/>
      <c r="N4945" s="247"/>
      <c r="O4945" s="247"/>
      <c r="P4945" s="247"/>
      <c r="Q4945" s="247"/>
    </row>
    <row r="4946" spans="13:17">
      <c r="M4946" s="247"/>
      <c r="N4946" s="247"/>
      <c r="O4946" s="247"/>
      <c r="P4946" s="247"/>
      <c r="Q4946" s="247"/>
    </row>
    <row r="4947" spans="13:17">
      <c r="M4947" s="247"/>
      <c r="N4947" s="247"/>
      <c r="O4947" s="247"/>
      <c r="P4947" s="247"/>
      <c r="Q4947" s="247"/>
    </row>
    <row r="4948" spans="13:17">
      <c r="M4948" s="247"/>
      <c r="N4948" s="247"/>
      <c r="O4948" s="247"/>
      <c r="P4948" s="247"/>
      <c r="Q4948" s="247"/>
    </row>
    <row r="4949" spans="13:17">
      <c r="M4949" s="247"/>
      <c r="N4949" s="247"/>
      <c r="O4949" s="247"/>
      <c r="P4949" s="247"/>
      <c r="Q4949" s="247"/>
    </row>
    <row r="4950" spans="13:17">
      <c r="M4950" s="247"/>
      <c r="N4950" s="247"/>
      <c r="O4950" s="247"/>
      <c r="P4950" s="247"/>
      <c r="Q4950" s="247"/>
    </row>
    <row r="4951" spans="13:17">
      <c r="M4951" s="247"/>
      <c r="N4951" s="247"/>
      <c r="O4951" s="247"/>
      <c r="P4951" s="247"/>
      <c r="Q4951" s="247"/>
    </row>
    <row r="4952" spans="13:17">
      <c r="M4952" s="247"/>
      <c r="N4952" s="247"/>
      <c r="O4952" s="247"/>
      <c r="P4952" s="247"/>
      <c r="Q4952" s="247"/>
    </row>
    <row r="4953" spans="13:17">
      <c r="M4953" s="247"/>
      <c r="N4953" s="247"/>
      <c r="O4953" s="247"/>
      <c r="P4953" s="247"/>
      <c r="Q4953" s="247"/>
    </row>
    <row r="4954" spans="13:17">
      <c r="M4954" s="247"/>
      <c r="N4954" s="247"/>
      <c r="O4954" s="247"/>
      <c r="P4954" s="247"/>
      <c r="Q4954" s="247"/>
    </row>
    <row r="4955" spans="13:17">
      <c r="M4955" s="247"/>
      <c r="N4955" s="247"/>
      <c r="O4955" s="247"/>
      <c r="P4955" s="247"/>
      <c r="Q4955" s="247"/>
    </row>
    <row r="4956" spans="13:17">
      <c r="M4956" s="247"/>
      <c r="N4956" s="247"/>
      <c r="O4956" s="247"/>
      <c r="P4956" s="247"/>
      <c r="Q4956" s="247"/>
    </row>
    <row r="4957" spans="13:17">
      <c r="M4957" s="247"/>
      <c r="N4957" s="247"/>
      <c r="O4957" s="247"/>
      <c r="P4957" s="247"/>
      <c r="Q4957" s="247"/>
    </row>
    <row r="4958" spans="13:17">
      <c r="M4958" s="247"/>
      <c r="N4958" s="247"/>
      <c r="O4958" s="247"/>
      <c r="P4958" s="247"/>
      <c r="Q4958" s="247"/>
    </row>
    <row r="4959" spans="13:17">
      <c r="M4959" s="247"/>
      <c r="N4959" s="247"/>
      <c r="O4959" s="247"/>
      <c r="P4959" s="247"/>
      <c r="Q4959" s="247"/>
    </row>
    <row r="4960" spans="13:17">
      <c r="M4960" s="247"/>
      <c r="N4960" s="247"/>
      <c r="O4960" s="247"/>
      <c r="P4960" s="247"/>
      <c r="Q4960" s="247"/>
    </row>
    <row r="4961" spans="13:17">
      <c r="M4961" s="247"/>
      <c r="N4961" s="247"/>
      <c r="O4961" s="247"/>
      <c r="P4961" s="247"/>
      <c r="Q4961" s="247"/>
    </row>
    <row r="4962" spans="13:17">
      <c r="M4962" s="247"/>
      <c r="N4962" s="247"/>
      <c r="O4962" s="247"/>
      <c r="P4962" s="247"/>
      <c r="Q4962" s="247"/>
    </row>
    <row r="4963" spans="13:17">
      <c r="M4963" s="247"/>
      <c r="N4963" s="247"/>
      <c r="O4963" s="247"/>
      <c r="P4963" s="247"/>
      <c r="Q4963" s="247"/>
    </row>
    <row r="4964" spans="13:17">
      <c r="M4964" s="247"/>
      <c r="N4964" s="247"/>
      <c r="O4964" s="247"/>
      <c r="P4964" s="247"/>
      <c r="Q4964" s="247"/>
    </row>
    <row r="4965" spans="13:17">
      <c r="M4965" s="247"/>
      <c r="N4965" s="247"/>
      <c r="O4965" s="247"/>
      <c r="P4965" s="247"/>
      <c r="Q4965" s="247"/>
    </row>
    <row r="4966" spans="13:17">
      <c r="M4966" s="247"/>
      <c r="N4966" s="247"/>
      <c r="O4966" s="247"/>
      <c r="P4966" s="247"/>
      <c r="Q4966" s="247"/>
    </row>
    <row r="4967" spans="13:17">
      <c r="M4967" s="247"/>
      <c r="N4967" s="247"/>
      <c r="O4967" s="247"/>
      <c r="P4967" s="247"/>
      <c r="Q4967" s="247"/>
    </row>
    <row r="4968" spans="13:17">
      <c r="M4968" s="247"/>
      <c r="N4968" s="247"/>
      <c r="O4968" s="247"/>
      <c r="P4968" s="247"/>
      <c r="Q4968" s="247"/>
    </row>
    <row r="4969" spans="13:17">
      <c r="M4969" s="247"/>
      <c r="N4969" s="247"/>
      <c r="O4969" s="247"/>
      <c r="P4969" s="247"/>
      <c r="Q4969" s="247"/>
    </row>
    <row r="4970" spans="13:17">
      <c r="M4970" s="247"/>
      <c r="N4970" s="247"/>
      <c r="O4970" s="247"/>
      <c r="P4970" s="247"/>
      <c r="Q4970" s="247"/>
    </row>
    <row r="4971" spans="13:17">
      <c r="M4971" s="247"/>
      <c r="N4971" s="247"/>
      <c r="O4971" s="247"/>
      <c r="P4971" s="247"/>
      <c r="Q4971" s="247"/>
    </row>
    <row r="4972" spans="13:17">
      <c r="M4972" s="247"/>
      <c r="N4972" s="247"/>
      <c r="O4972" s="247"/>
      <c r="P4972" s="247"/>
      <c r="Q4972" s="247"/>
    </row>
    <row r="4973" spans="13:17">
      <c r="M4973" s="247"/>
      <c r="N4973" s="247"/>
      <c r="O4973" s="247"/>
      <c r="P4973" s="247"/>
      <c r="Q4973" s="247"/>
    </row>
    <row r="4974" spans="13:17">
      <c r="M4974" s="247"/>
      <c r="N4974" s="247"/>
      <c r="O4974" s="247"/>
      <c r="P4974" s="247"/>
      <c r="Q4974" s="247"/>
    </row>
    <row r="4975" spans="13:17">
      <c r="M4975" s="247"/>
      <c r="N4975" s="247"/>
      <c r="O4975" s="247"/>
      <c r="P4975" s="247"/>
      <c r="Q4975" s="247"/>
    </row>
    <row r="4976" spans="13:17">
      <c r="M4976" s="247"/>
      <c r="N4976" s="247"/>
      <c r="O4976" s="247"/>
      <c r="P4976" s="247"/>
      <c r="Q4976" s="247"/>
    </row>
    <row r="4977" spans="13:17">
      <c r="M4977" s="247"/>
      <c r="N4977" s="247"/>
      <c r="O4977" s="247"/>
      <c r="P4977" s="247"/>
      <c r="Q4977" s="247"/>
    </row>
    <row r="4978" spans="13:17">
      <c r="M4978" s="247"/>
      <c r="N4978" s="247"/>
      <c r="O4978" s="247"/>
      <c r="P4978" s="247"/>
      <c r="Q4978" s="247"/>
    </row>
    <row r="4979" spans="13:17">
      <c r="M4979" s="247"/>
      <c r="N4979" s="247"/>
      <c r="O4979" s="247"/>
      <c r="P4979" s="247"/>
      <c r="Q4979" s="247"/>
    </row>
    <row r="4980" spans="13:17">
      <c r="M4980" s="247"/>
      <c r="N4980" s="247"/>
      <c r="O4980" s="247"/>
      <c r="P4980" s="247"/>
      <c r="Q4980" s="247"/>
    </row>
    <row r="4981" spans="13:17">
      <c r="M4981" s="247"/>
      <c r="N4981" s="247"/>
      <c r="O4981" s="247"/>
      <c r="P4981" s="247"/>
      <c r="Q4981" s="247"/>
    </row>
    <row r="4982" spans="13:17">
      <c r="M4982" s="247"/>
      <c r="N4982" s="247"/>
      <c r="O4982" s="247"/>
      <c r="P4982" s="247"/>
      <c r="Q4982" s="247"/>
    </row>
    <row r="4983" spans="13:17">
      <c r="M4983" s="247"/>
      <c r="N4983" s="247"/>
      <c r="O4983" s="247"/>
      <c r="P4983" s="247"/>
      <c r="Q4983" s="247"/>
    </row>
    <row r="4984" spans="13:17">
      <c r="M4984" s="247"/>
      <c r="N4984" s="247"/>
      <c r="O4984" s="247"/>
      <c r="P4984" s="247"/>
      <c r="Q4984" s="247"/>
    </row>
    <row r="4985" spans="13:17">
      <c r="M4985" s="247"/>
      <c r="N4985" s="247"/>
      <c r="O4985" s="247"/>
      <c r="P4985" s="247"/>
      <c r="Q4985" s="247"/>
    </row>
    <row r="4986" spans="13:17">
      <c r="M4986" s="247"/>
      <c r="N4986" s="247"/>
      <c r="O4986" s="247"/>
      <c r="P4986" s="247"/>
      <c r="Q4986" s="247"/>
    </row>
    <row r="4987" spans="13:17">
      <c r="M4987" s="247"/>
      <c r="N4987" s="247"/>
      <c r="O4987" s="247"/>
      <c r="P4987" s="247"/>
      <c r="Q4987" s="247"/>
    </row>
    <row r="4988" spans="13:17">
      <c r="M4988" s="247"/>
      <c r="N4988" s="247"/>
      <c r="O4988" s="247"/>
      <c r="P4988" s="247"/>
      <c r="Q4988" s="247"/>
    </row>
    <row r="4989" spans="13:17">
      <c r="M4989" s="247"/>
      <c r="N4989" s="247"/>
      <c r="O4989" s="247"/>
      <c r="P4989" s="247"/>
      <c r="Q4989" s="247"/>
    </row>
    <row r="4990" spans="13:17">
      <c r="M4990" s="247"/>
      <c r="N4990" s="247"/>
      <c r="O4990" s="247"/>
      <c r="P4990" s="247"/>
      <c r="Q4990" s="247"/>
    </row>
    <row r="4991" spans="13:17">
      <c r="M4991" s="247"/>
      <c r="N4991" s="247"/>
      <c r="O4991" s="247"/>
      <c r="P4991" s="247"/>
      <c r="Q4991" s="247"/>
    </row>
    <row r="4992" spans="13:17">
      <c r="M4992" s="247"/>
      <c r="N4992" s="247"/>
      <c r="O4992" s="247"/>
      <c r="P4992" s="247"/>
      <c r="Q4992" s="247"/>
    </row>
    <row r="4993" spans="13:17">
      <c r="M4993" s="247"/>
      <c r="N4993" s="247"/>
      <c r="O4993" s="247"/>
      <c r="P4993" s="247"/>
      <c r="Q4993" s="247"/>
    </row>
    <row r="4994" spans="13:17">
      <c r="M4994" s="247"/>
      <c r="N4994" s="247"/>
      <c r="O4994" s="247"/>
      <c r="P4994" s="247"/>
      <c r="Q4994" s="247"/>
    </row>
    <row r="4995" spans="13:17">
      <c r="M4995" s="247"/>
      <c r="N4995" s="247"/>
      <c r="O4995" s="247"/>
      <c r="P4995" s="247"/>
      <c r="Q4995" s="247"/>
    </row>
    <row r="4996" spans="13:17">
      <c r="M4996" s="247"/>
      <c r="N4996" s="247"/>
      <c r="O4996" s="247"/>
      <c r="P4996" s="247"/>
      <c r="Q4996" s="247"/>
    </row>
    <row r="4997" spans="13:17">
      <c r="M4997" s="247"/>
      <c r="N4997" s="247"/>
      <c r="O4997" s="247"/>
      <c r="P4997" s="247"/>
      <c r="Q4997" s="247"/>
    </row>
    <row r="4998" spans="13:17">
      <c r="M4998" s="247"/>
      <c r="N4998" s="247"/>
      <c r="O4998" s="247"/>
      <c r="P4998" s="247"/>
      <c r="Q4998" s="247"/>
    </row>
    <row r="4999" spans="13:17">
      <c r="M4999" s="247"/>
      <c r="N4999" s="247"/>
      <c r="O4999" s="247"/>
      <c r="P4999" s="247"/>
      <c r="Q4999" s="247"/>
    </row>
    <row r="5000" spans="13:17">
      <c r="M5000" s="247"/>
      <c r="N5000" s="247"/>
      <c r="O5000" s="247"/>
      <c r="P5000" s="247"/>
      <c r="Q5000" s="247"/>
    </row>
    <row r="5001" spans="13:17">
      <c r="M5001" s="247"/>
      <c r="N5001" s="247"/>
      <c r="O5001" s="247"/>
      <c r="P5001" s="247"/>
      <c r="Q5001" s="247"/>
    </row>
    <row r="5002" spans="13:17">
      <c r="M5002" s="247"/>
      <c r="N5002" s="247"/>
      <c r="O5002" s="247"/>
      <c r="P5002" s="247"/>
      <c r="Q5002" s="247"/>
    </row>
    <row r="5003" spans="13:17">
      <c r="M5003" s="247"/>
      <c r="N5003" s="247"/>
      <c r="O5003" s="247"/>
      <c r="P5003" s="247"/>
      <c r="Q5003" s="247"/>
    </row>
    <row r="5004" spans="13:17">
      <c r="M5004" s="247"/>
      <c r="N5004" s="247"/>
      <c r="O5004" s="247"/>
      <c r="P5004" s="247"/>
      <c r="Q5004" s="247"/>
    </row>
    <row r="5005" spans="13:17">
      <c r="M5005" s="247"/>
      <c r="N5005" s="247"/>
      <c r="O5005" s="247"/>
      <c r="P5005" s="247"/>
      <c r="Q5005" s="247"/>
    </row>
    <row r="5006" spans="13:17">
      <c r="M5006" s="247"/>
      <c r="N5006" s="247"/>
      <c r="O5006" s="247"/>
      <c r="P5006" s="247"/>
      <c r="Q5006" s="247"/>
    </row>
    <row r="5007" spans="13:17">
      <c r="M5007" s="247"/>
      <c r="N5007" s="247"/>
      <c r="O5007" s="247"/>
      <c r="P5007" s="247"/>
      <c r="Q5007" s="247"/>
    </row>
    <row r="5008" spans="13:17">
      <c r="M5008" s="247"/>
      <c r="N5008" s="247"/>
      <c r="O5008" s="247"/>
      <c r="P5008" s="247"/>
      <c r="Q5008" s="247"/>
    </row>
    <row r="5009" spans="13:17">
      <c r="M5009" s="247"/>
      <c r="N5009" s="247"/>
      <c r="O5009" s="247"/>
      <c r="P5009" s="247"/>
      <c r="Q5009" s="247"/>
    </row>
    <row r="5010" spans="13:17">
      <c r="M5010" s="247"/>
      <c r="N5010" s="247"/>
      <c r="O5010" s="247"/>
      <c r="P5010" s="247"/>
      <c r="Q5010" s="247"/>
    </row>
    <row r="5011" spans="13:17">
      <c r="M5011" s="247"/>
      <c r="N5011" s="247"/>
      <c r="O5011" s="247"/>
      <c r="P5011" s="247"/>
      <c r="Q5011" s="247"/>
    </row>
    <row r="5012" spans="13:17">
      <c r="M5012" s="247"/>
      <c r="N5012" s="247"/>
      <c r="O5012" s="247"/>
      <c r="P5012" s="247"/>
      <c r="Q5012" s="247"/>
    </row>
    <row r="5013" spans="13:17">
      <c r="M5013" s="247"/>
      <c r="N5013" s="247"/>
      <c r="O5013" s="247"/>
      <c r="P5013" s="247"/>
      <c r="Q5013" s="247"/>
    </row>
    <row r="5014" spans="13:17">
      <c r="M5014" s="247"/>
      <c r="N5014" s="247"/>
      <c r="O5014" s="247"/>
      <c r="P5014" s="247"/>
      <c r="Q5014" s="247"/>
    </row>
    <row r="5015" spans="13:17">
      <c r="M5015" s="247"/>
      <c r="N5015" s="247"/>
      <c r="O5015" s="247"/>
      <c r="P5015" s="247"/>
      <c r="Q5015" s="247"/>
    </row>
    <row r="5016" spans="13:17">
      <c r="M5016" s="247"/>
      <c r="N5016" s="247"/>
      <c r="O5016" s="247"/>
      <c r="P5016" s="247"/>
      <c r="Q5016" s="247"/>
    </row>
    <row r="5017" spans="13:17">
      <c r="M5017" s="247"/>
      <c r="N5017" s="247"/>
      <c r="O5017" s="247"/>
      <c r="P5017" s="247"/>
      <c r="Q5017" s="247"/>
    </row>
    <row r="5018" spans="13:17">
      <c r="M5018" s="247"/>
      <c r="N5018" s="247"/>
      <c r="O5018" s="247"/>
      <c r="P5018" s="247"/>
      <c r="Q5018" s="247"/>
    </row>
    <row r="5019" spans="13:17">
      <c r="M5019" s="247"/>
      <c r="N5019" s="247"/>
      <c r="O5019" s="247"/>
      <c r="P5019" s="247"/>
      <c r="Q5019" s="247"/>
    </row>
    <row r="5020" spans="13:17">
      <c r="M5020" s="247"/>
      <c r="N5020" s="247"/>
      <c r="O5020" s="247"/>
      <c r="P5020" s="247"/>
      <c r="Q5020" s="247"/>
    </row>
    <row r="5021" spans="13:17">
      <c r="M5021" s="247"/>
      <c r="N5021" s="247"/>
      <c r="O5021" s="247"/>
      <c r="P5021" s="247"/>
      <c r="Q5021" s="247"/>
    </row>
    <row r="5022" spans="13:17">
      <c r="M5022" s="247"/>
      <c r="N5022" s="247"/>
      <c r="O5022" s="247"/>
      <c r="P5022" s="247"/>
      <c r="Q5022" s="247"/>
    </row>
    <row r="5023" spans="13:17">
      <c r="M5023" s="247"/>
      <c r="N5023" s="247"/>
      <c r="O5023" s="247"/>
      <c r="P5023" s="247"/>
      <c r="Q5023" s="247"/>
    </row>
    <row r="5024" spans="13:17">
      <c r="M5024" s="247"/>
      <c r="N5024" s="247"/>
      <c r="O5024" s="247"/>
      <c r="P5024" s="247"/>
      <c r="Q5024" s="247"/>
    </row>
    <row r="5025" spans="13:17">
      <c r="M5025" s="247"/>
      <c r="N5025" s="247"/>
      <c r="O5025" s="247"/>
      <c r="P5025" s="247"/>
      <c r="Q5025" s="247"/>
    </row>
    <row r="5026" spans="13:17">
      <c r="M5026" s="247"/>
      <c r="N5026" s="247"/>
      <c r="O5026" s="247"/>
      <c r="P5026" s="247"/>
      <c r="Q5026" s="247"/>
    </row>
    <row r="5027" spans="13:17">
      <c r="M5027" s="247"/>
      <c r="N5027" s="247"/>
      <c r="O5027" s="247"/>
      <c r="P5027" s="247"/>
      <c r="Q5027" s="247"/>
    </row>
    <row r="5028" spans="13:17">
      <c r="M5028" s="247"/>
      <c r="N5028" s="247"/>
      <c r="O5028" s="247"/>
      <c r="P5028" s="247"/>
      <c r="Q5028" s="247"/>
    </row>
    <row r="5029" spans="13:17">
      <c r="M5029" s="247"/>
      <c r="N5029" s="247"/>
      <c r="O5029" s="247"/>
      <c r="P5029" s="247"/>
      <c r="Q5029" s="247"/>
    </row>
    <row r="5030" spans="13:17">
      <c r="M5030" s="247"/>
      <c r="N5030" s="247"/>
      <c r="O5030" s="247"/>
      <c r="P5030" s="247"/>
      <c r="Q5030" s="247"/>
    </row>
    <row r="5031" spans="13:17">
      <c r="M5031" s="247"/>
      <c r="N5031" s="247"/>
      <c r="O5031" s="247"/>
      <c r="P5031" s="247"/>
      <c r="Q5031" s="247"/>
    </row>
    <row r="5032" spans="13:17">
      <c r="M5032" s="247"/>
      <c r="N5032" s="247"/>
      <c r="O5032" s="247"/>
      <c r="P5032" s="247"/>
      <c r="Q5032" s="247"/>
    </row>
    <row r="5033" spans="13:17">
      <c r="M5033" s="247"/>
      <c r="N5033" s="247"/>
      <c r="O5033" s="247"/>
      <c r="P5033" s="247"/>
      <c r="Q5033" s="247"/>
    </row>
    <row r="5034" spans="13:17">
      <c r="M5034" s="247"/>
      <c r="N5034" s="247"/>
      <c r="O5034" s="247"/>
      <c r="P5034" s="247"/>
      <c r="Q5034" s="247"/>
    </row>
    <row r="5035" spans="13:17">
      <c r="M5035" s="247"/>
      <c r="N5035" s="247"/>
      <c r="O5035" s="247"/>
      <c r="P5035" s="247"/>
      <c r="Q5035" s="247"/>
    </row>
    <row r="5036" spans="13:17">
      <c r="M5036" s="247"/>
      <c r="N5036" s="247"/>
      <c r="O5036" s="247"/>
      <c r="P5036" s="247"/>
      <c r="Q5036" s="247"/>
    </row>
    <row r="5037" spans="13:17">
      <c r="M5037" s="247"/>
      <c r="N5037" s="247"/>
      <c r="O5037" s="247"/>
      <c r="P5037" s="247"/>
      <c r="Q5037" s="247"/>
    </row>
    <row r="5038" spans="13:17">
      <c r="M5038" s="247"/>
      <c r="N5038" s="247"/>
      <c r="O5038" s="247"/>
      <c r="P5038" s="247"/>
      <c r="Q5038" s="247"/>
    </row>
    <row r="5039" spans="13:17">
      <c r="M5039" s="247"/>
      <c r="N5039" s="247"/>
      <c r="O5039" s="247"/>
      <c r="P5039" s="247"/>
      <c r="Q5039" s="247"/>
    </row>
    <row r="5040" spans="13:17">
      <c r="M5040" s="247"/>
      <c r="N5040" s="247"/>
      <c r="O5040" s="247"/>
      <c r="P5040" s="247"/>
      <c r="Q5040" s="247"/>
    </row>
    <row r="5041" spans="13:17">
      <c r="M5041" s="247"/>
      <c r="N5041" s="247"/>
      <c r="O5041" s="247"/>
      <c r="P5041" s="247"/>
      <c r="Q5041" s="247"/>
    </row>
    <row r="5042" spans="13:17">
      <c r="M5042" s="247"/>
      <c r="N5042" s="247"/>
      <c r="O5042" s="247"/>
      <c r="P5042" s="247"/>
      <c r="Q5042" s="247"/>
    </row>
    <row r="5043" spans="13:17">
      <c r="M5043" s="247"/>
      <c r="N5043" s="247"/>
      <c r="O5043" s="247"/>
      <c r="P5043" s="247"/>
      <c r="Q5043" s="247"/>
    </row>
    <row r="5044" spans="13:17">
      <c r="M5044" s="247"/>
      <c r="N5044" s="247"/>
      <c r="O5044" s="247"/>
      <c r="P5044" s="247"/>
      <c r="Q5044" s="247"/>
    </row>
    <row r="5045" spans="13:17">
      <c r="M5045" s="247"/>
      <c r="N5045" s="247"/>
      <c r="O5045" s="247"/>
      <c r="P5045" s="247"/>
      <c r="Q5045" s="247"/>
    </row>
    <row r="5046" spans="13:17">
      <c r="M5046" s="247"/>
      <c r="N5046" s="247"/>
      <c r="O5046" s="247"/>
      <c r="P5046" s="247"/>
      <c r="Q5046" s="247"/>
    </row>
    <row r="5047" spans="13:17">
      <c r="M5047" s="247"/>
      <c r="N5047" s="247"/>
      <c r="O5047" s="247"/>
      <c r="P5047" s="247"/>
      <c r="Q5047" s="247"/>
    </row>
    <row r="5048" spans="13:17">
      <c r="M5048" s="247"/>
      <c r="N5048" s="247"/>
      <c r="O5048" s="247"/>
      <c r="P5048" s="247"/>
      <c r="Q5048" s="247"/>
    </row>
    <row r="5049" spans="13:17">
      <c r="M5049" s="247"/>
      <c r="N5049" s="247"/>
      <c r="O5049" s="247"/>
      <c r="P5049" s="247"/>
      <c r="Q5049" s="247"/>
    </row>
    <row r="5050" spans="13:17">
      <c r="M5050" s="247"/>
      <c r="N5050" s="247"/>
      <c r="O5050" s="247"/>
      <c r="P5050" s="247"/>
      <c r="Q5050" s="247"/>
    </row>
    <row r="5051" spans="13:17">
      <c r="M5051" s="247"/>
      <c r="N5051" s="247"/>
      <c r="O5051" s="247"/>
      <c r="P5051" s="247"/>
      <c r="Q5051" s="247"/>
    </row>
    <row r="5052" spans="13:17">
      <c r="M5052" s="247"/>
      <c r="N5052" s="247"/>
      <c r="O5052" s="247"/>
      <c r="P5052" s="247"/>
      <c r="Q5052" s="247"/>
    </row>
    <row r="5053" spans="13:17">
      <c r="M5053" s="247"/>
      <c r="N5053" s="247"/>
      <c r="O5053" s="247"/>
      <c r="P5053" s="247"/>
      <c r="Q5053" s="247"/>
    </row>
    <row r="5054" spans="13:17">
      <c r="M5054" s="247"/>
      <c r="N5054" s="247"/>
      <c r="O5054" s="247"/>
      <c r="P5054" s="247"/>
      <c r="Q5054" s="247"/>
    </row>
    <row r="5055" spans="13:17">
      <c r="M5055" s="247"/>
      <c r="N5055" s="247"/>
      <c r="O5055" s="247"/>
      <c r="P5055" s="247"/>
      <c r="Q5055" s="247"/>
    </row>
    <row r="5056" spans="13:17">
      <c r="M5056" s="247"/>
      <c r="N5056" s="247"/>
      <c r="O5056" s="247"/>
      <c r="P5056" s="247"/>
      <c r="Q5056" s="247"/>
    </row>
    <row r="5057" spans="13:17">
      <c r="M5057" s="247"/>
      <c r="N5057" s="247"/>
      <c r="O5057" s="247"/>
      <c r="P5057" s="247"/>
      <c r="Q5057" s="247"/>
    </row>
    <row r="5058" spans="13:17">
      <c r="M5058" s="247"/>
      <c r="N5058" s="247"/>
      <c r="O5058" s="247"/>
      <c r="P5058" s="247"/>
      <c r="Q5058" s="247"/>
    </row>
    <row r="5059" spans="13:17">
      <c r="M5059" s="247"/>
      <c r="N5059" s="247"/>
      <c r="O5059" s="247"/>
      <c r="P5059" s="247"/>
      <c r="Q5059" s="247"/>
    </row>
    <row r="5060" spans="13:17">
      <c r="M5060" s="247"/>
      <c r="N5060" s="247"/>
      <c r="O5060" s="247"/>
      <c r="P5060" s="247"/>
      <c r="Q5060" s="247"/>
    </row>
    <row r="5061" spans="13:17">
      <c r="M5061" s="247"/>
      <c r="N5061" s="247"/>
      <c r="O5061" s="247"/>
      <c r="P5061" s="247"/>
      <c r="Q5061" s="247"/>
    </row>
    <row r="5062" spans="13:17">
      <c r="M5062" s="247"/>
      <c r="N5062" s="247"/>
      <c r="O5062" s="247"/>
      <c r="P5062" s="247"/>
      <c r="Q5062" s="247"/>
    </row>
    <row r="5063" spans="13:17">
      <c r="M5063" s="247"/>
      <c r="N5063" s="247"/>
      <c r="O5063" s="247"/>
      <c r="P5063" s="247"/>
      <c r="Q5063" s="247"/>
    </row>
    <row r="5064" spans="13:17">
      <c r="M5064" s="247"/>
      <c r="N5064" s="247"/>
      <c r="O5064" s="247"/>
      <c r="P5064" s="247"/>
      <c r="Q5064" s="247"/>
    </row>
    <row r="5065" spans="13:17">
      <c r="M5065" s="247"/>
      <c r="N5065" s="247"/>
      <c r="O5065" s="247"/>
      <c r="P5065" s="247"/>
      <c r="Q5065" s="247"/>
    </row>
    <row r="5066" spans="13:17">
      <c r="M5066" s="247"/>
      <c r="N5066" s="247"/>
      <c r="O5066" s="247"/>
      <c r="P5066" s="247"/>
      <c r="Q5066" s="247"/>
    </row>
    <row r="5067" spans="13:17">
      <c r="M5067" s="247"/>
      <c r="N5067" s="247"/>
      <c r="O5067" s="247"/>
      <c r="P5067" s="247"/>
      <c r="Q5067" s="247"/>
    </row>
    <row r="5068" spans="13:17">
      <c r="M5068" s="247"/>
      <c r="N5068" s="247"/>
      <c r="O5068" s="247"/>
      <c r="P5068" s="247"/>
      <c r="Q5068" s="247"/>
    </row>
    <row r="5069" spans="13:17">
      <c r="M5069" s="247"/>
      <c r="N5069" s="247"/>
      <c r="O5069" s="247"/>
      <c r="P5069" s="247"/>
      <c r="Q5069" s="247"/>
    </row>
    <row r="5070" spans="13:17">
      <c r="M5070" s="247"/>
      <c r="N5070" s="247"/>
      <c r="O5070" s="247"/>
      <c r="P5070" s="247"/>
      <c r="Q5070" s="247"/>
    </row>
    <row r="5071" spans="13:17">
      <c r="M5071" s="247"/>
      <c r="N5071" s="247"/>
      <c r="O5071" s="247"/>
      <c r="P5071" s="247"/>
      <c r="Q5071" s="247"/>
    </row>
    <row r="5072" spans="13:17">
      <c r="M5072" s="247"/>
      <c r="N5072" s="247"/>
      <c r="O5072" s="247"/>
      <c r="P5072" s="247"/>
      <c r="Q5072" s="247"/>
    </row>
    <row r="5073" spans="13:17">
      <c r="M5073" s="247"/>
      <c r="N5073" s="247"/>
      <c r="O5073" s="247"/>
      <c r="P5073" s="247"/>
      <c r="Q5073" s="247"/>
    </row>
    <row r="5074" spans="13:17">
      <c r="M5074" s="247"/>
      <c r="N5074" s="247"/>
      <c r="O5074" s="247"/>
      <c r="P5074" s="247"/>
      <c r="Q5074" s="247"/>
    </row>
    <row r="5075" spans="13:17">
      <c r="M5075" s="247"/>
      <c r="N5075" s="247"/>
      <c r="O5075" s="247"/>
      <c r="P5075" s="247"/>
      <c r="Q5075" s="247"/>
    </row>
    <row r="5076" spans="13:17">
      <c r="M5076" s="247"/>
      <c r="N5076" s="247"/>
      <c r="O5076" s="247"/>
      <c r="P5076" s="247"/>
      <c r="Q5076" s="247"/>
    </row>
    <row r="5077" spans="13:17">
      <c r="M5077" s="247"/>
      <c r="N5077" s="247"/>
      <c r="O5077" s="247"/>
      <c r="P5077" s="247"/>
      <c r="Q5077" s="247"/>
    </row>
    <row r="5078" spans="13:17">
      <c r="M5078" s="247"/>
      <c r="N5078" s="247"/>
      <c r="O5078" s="247"/>
      <c r="P5078" s="247"/>
      <c r="Q5078" s="247"/>
    </row>
    <row r="5079" spans="13:17">
      <c r="M5079" s="247"/>
      <c r="N5079" s="247"/>
      <c r="O5079" s="247"/>
      <c r="P5079" s="247"/>
      <c r="Q5079" s="247"/>
    </row>
    <row r="5080" spans="13:17">
      <c r="M5080" s="247"/>
      <c r="N5080" s="247"/>
      <c r="O5080" s="247"/>
      <c r="P5080" s="247"/>
      <c r="Q5080" s="247"/>
    </row>
    <row r="5081" spans="13:17">
      <c r="M5081" s="247"/>
      <c r="N5081" s="247"/>
      <c r="O5081" s="247"/>
      <c r="P5081" s="247"/>
      <c r="Q5081" s="247"/>
    </row>
    <row r="5082" spans="13:17">
      <c r="M5082" s="247"/>
      <c r="N5082" s="247"/>
      <c r="O5082" s="247"/>
      <c r="P5082" s="247"/>
      <c r="Q5082" s="247"/>
    </row>
    <row r="5083" spans="13:17">
      <c r="M5083" s="247"/>
      <c r="N5083" s="247"/>
      <c r="O5083" s="247"/>
      <c r="P5083" s="247"/>
      <c r="Q5083" s="247"/>
    </row>
    <row r="5084" spans="13:17">
      <c r="M5084" s="247"/>
      <c r="N5084" s="247"/>
      <c r="O5084" s="247"/>
      <c r="P5084" s="247"/>
      <c r="Q5084" s="247"/>
    </row>
    <row r="5085" spans="13:17">
      <c r="M5085" s="247"/>
      <c r="N5085" s="247"/>
      <c r="O5085" s="247"/>
      <c r="P5085" s="247"/>
      <c r="Q5085" s="247"/>
    </row>
    <row r="5086" spans="13:17">
      <c r="M5086" s="247"/>
      <c r="N5086" s="247"/>
      <c r="O5086" s="247"/>
      <c r="P5086" s="247"/>
      <c r="Q5086" s="247"/>
    </row>
    <row r="5087" spans="13:17">
      <c r="M5087" s="247"/>
      <c r="N5087" s="247"/>
      <c r="O5087" s="247"/>
      <c r="P5087" s="247"/>
      <c r="Q5087" s="247"/>
    </row>
    <row r="5088" spans="13:17">
      <c r="M5088" s="247"/>
      <c r="N5088" s="247"/>
      <c r="O5088" s="247"/>
      <c r="P5088" s="247"/>
      <c r="Q5088" s="247"/>
    </row>
    <row r="5089" spans="13:17">
      <c r="M5089" s="247"/>
      <c r="N5089" s="247"/>
      <c r="O5089" s="247"/>
      <c r="P5089" s="247"/>
      <c r="Q5089" s="247"/>
    </row>
    <row r="5090" spans="13:17">
      <c r="M5090" s="247"/>
      <c r="N5090" s="247"/>
      <c r="O5090" s="247"/>
      <c r="P5090" s="247"/>
      <c r="Q5090" s="247"/>
    </row>
    <row r="5091" spans="13:17">
      <c r="M5091" s="247"/>
      <c r="N5091" s="247"/>
      <c r="O5091" s="247"/>
      <c r="P5091" s="247"/>
      <c r="Q5091" s="247"/>
    </row>
    <row r="5092" spans="13:17">
      <c r="M5092" s="247"/>
      <c r="N5092" s="247"/>
      <c r="O5092" s="247"/>
      <c r="P5092" s="247"/>
      <c r="Q5092" s="247"/>
    </row>
    <row r="5093" spans="13:17">
      <c r="M5093" s="247"/>
      <c r="N5093" s="247"/>
      <c r="O5093" s="247"/>
      <c r="P5093" s="247"/>
      <c r="Q5093" s="247"/>
    </row>
    <row r="5094" spans="13:17">
      <c r="M5094" s="247"/>
      <c r="N5094" s="247"/>
      <c r="O5094" s="247"/>
      <c r="P5094" s="247"/>
      <c r="Q5094" s="247"/>
    </row>
    <row r="5095" spans="13:17">
      <c r="M5095" s="247"/>
      <c r="N5095" s="247"/>
      <c r="O5095" s="247"/>
      <c r="P5095" s="247"/>
      <c r="Q5095" s="247"/>
    </row>
    <row r="5096" spans="13:17">
      <c r="M5096" s="247"/>
      <c r="N5096" s="247"/>
      <c r="O5096" s="247"/>
      <c r="P5096" s="247"/>
      <c r="Q5096" s="247"/>
    </row>
    <row r="5097" spans="13:17">
      <c r="M5097" s="247"/>
      <c r="N5097" s="247"/>
      <c r="O5097" s="247"/>
      <c r="P5097" s="247"/>
      <c r="Q5097" s="247"/>
    </row>
    <row r="5098" spans="13:17">
      <c r="M5098" s="247"/>
      <c r="N5098" s="247"/>
      <c r="O5098" s="247"/>
      <c r="P5098" s="247"/>
      <c r="Q5098" s="247"/>
    </row>
    <row r="5099" spans="13:17">
      <c r="M5099" s="247"/>
      <c r="N5099" s="247"/>
      <c r="O5099" s="247"/>
      <c r="P5099" s="247"/>
      <c r="Q5099" s="247"/>
    </row>
    <row r="5100" spans="13:17">
      <c r="M5100" s="247"/>
      <c r="N5100" s="247"/>
      <c r="O5100" s="247"/>
      <c r="P5100" s="247"/>
      <c r="Q5100" s="247"/>
    </row>
    <row r="5101" spans="13:17">
      <c r="M5101" s="247"/>
      <c r="N5101" s="247"/>
      <c r="O5101" s="247"/>
      <c r="P5101" s="247"/>
      <c r="Q5101" s="247"/>
    </row>
    <row r="5102" spans="13:17">
      <c r="M5102" s="247"/>
      <c r="N5102" s="247"/>
      <c r="O5102" s="247"/>
      <c r="P5102" s="247"/>
      <c r="Q5102" s="247"/>
    </row>
    <row r="5103" spans="13:17">
      <c r="M5103" s="247"/>
      <c r="N5103" s="247"/>
      <c r="O5103" s="247"/>
      <c r="P5103" s="247"/>
      <c r="Q5103" s="247"/>
    </row>
    <row r="5104" spans="13:17">
      <c r="M5104" s="247"/>
      <c r="N5104" s="247"/>
      <c r="O5104" s="247"/>
      <c r="P5104" s="247"/>
      <c r="Q5104" s="247"/>
    </row>
    <row r="5105" spans="13:17">
      <c r="M5105" s="247"/>
      <c r="N5105" s="247"/>
      <c r="O5105" s="247"/>
      <c r="P5105" s="247"/>
      <c r="Q5105" s="247"/>
    </row>
    <row r="5106" spans="13:17">
      <c r="M5106" s="247"/>
      <c r="N5106" s="247"/>
      <c r="O5106" s="247"/>
      <c r="P5106" s="247"/>
      <c r="Q5106" s="247"/>
    </row>
    <row r="5107" spans="13:17">
      <c r="M5107" s="247"/>
      <c r="N5107" s="247"/>
      <c r="O5107" s="247"/>
      <c r="P5107" s="247"/>
      <c r="Q5107" s="247"/>
    </row>
    <row r="5108" spans="13:17">
      <c r="M5108" s="247"/>
      <c r="N5108" s="247"/>
      <c r="O5108" s="247"/>
      <c r="P5108" s="247"/>
      <c r="Q5108" s="247"/>
    </row>
    <row r="5109" spans="13:17">
      <c r="M5109" s="247"/>
      <c r="N5109" s="247"/>
      <c r="O5109" s="247"/>
      <c r="P5109" s="247"/>
      <c r="Q5109" s="247"/>
    </row>
    <row r="5110" spans="13:17">
      <c r="M5110" s="247"/>
      <c r="N5110" s="247"/>
      <c r="O5110" s="247"/>
      <c r="P5110" s="247"/>
      <c r="Q5110" s="247"/>
    </row>
    <row r="5111" spans="13:17">
      <c r="M5111" s="247"/>
      <c r="N5111" s="247"/>
      <c r="O5111" s="247"/>
      <c r="P5111" s="247"/>
      <c r="Q5111" s="247"/>
    </row>
    <row r="5112" spans="13:17">
      <c r="M5112" s="247"/>
      <c r="N5112" s="247"/>
      <c r="O5112" s="247"/>
      <c r="P5112" s="247"/>
      <c r="Q5112" s="247"/>
    </row>
    <row r="5113" spans="13:17">
      <c r="M5113" s="247"/>
      <c r="N5113" s="247"/>
      <c r="O5113" s="247"/>
      <c r="P5113" s="247"/>
      <c r="Q5113" s="247"/>
    </row>
    <row r="5114" spans="13:17">
      <c r="M5114" s="247"/>
      <c r="N5114" s="247"/>
      <c r="O5114" s="247"/>
      <c r="P5114" s="247"/>
      <c r="Q5114" s="247"/>
    </row>
    <row r="5115" spans="13:17">
      <c r="M5115" s="247"/>
      <c r="N5115" s="247"/>
      <c r="O5115" s="247"/>
      <c r="P5115" s="247"/>
      <c r="Q5115" s="247"/>
    </row>
    <row r="5116" spans="13:17">
      <c r="M5116" s="247"/>
      <c r="N5116" s="247"/>
      <c r="O5116" s="247"/>
      <c r="P5116" s="247"/>
      <c r="Q5116" s="247"/>
    </row>
    <row r="5117" spans="13:17">
      <c r="M5117" s="247"/>
      <c r="N5117" s="247"/>
      <c r="O5117" s="247"/>
      <c r="P5117" s="247"/>
      <c r="Q5117" s="247"/>
    </row>
    <row r="5118" spans="13:17">
      <c r="M5118" s="247"/>
      <c r="N5118" s="247"/>
      <c r="O5118" s="247"/>
      <c r="P5118" s="247"/>
      <c r="Q5118" s="247"/>
    </row>
    <row r="5119" spans="13:17">
      <c r="M5119" s="247"/>
      <c r="N5119" s="247"/>
      <c r="O5119" s="247"/>
      <c r="P5119" s="247"/>
      <c r="Q5119" s="247"/>
    </row>
    <row r="5120" spans="13:17">
      <c r="M5120" s="247"/>
      <c r="N5120" s="247"/>
      <c r="O5120" s="247"/>
      <c r="P5120" s="247"/>
      <c r="Q5120" s="247"/>
    </row>
    <row r="5121" spans="13:17">
      <c r="M5121" s="247"/>
      <c r="N5121" s="247"/>
      <c r="O5121" s="247"/>
      <c r="P5121" s="247"/>
      <c r="Q5121" s="247"/>
    </row>
    <row r="5122" spans="13:17">
      <c r="M5122" s="247"/>
      <c r="N5122" s="247"/>
      <c r="O5122" s="247"/>
      <c r="P5122" s="247"/>
      <c r="Q5122" s="247"/>
    </row>
    <row r="5123" spans="13:17">
      <c r="M5123" s="247"/>
      <c r="N5123" s="247"/>
      <c r="O5123" s="247"/>
      <c r="P5123" s="247"/>
      <c r="Q5123" s="247"/>
    </row>
    <row r="5124" spans="13:17">
      <c r="M5124" s="247"/>
      <c r="N5124" s="247"/>
      <c r="O5124" s="247"/>
      <c r="P5124" s="247"/>
      <c r="Q5124" s="247"/>
    </row>
    <row r="5125" spans="13:17">
      <c r="M5125" s="247"/>
      <c r="N5125" s="247"/>
      <c r="O5125" s="247"/>
      <c r="P5125" s="247"/>
      <c r="Q5125" s="247"/>
    </row>
    <row r="5126" spans="13:17">
      <c r="M5126" s="247"/>
      <c r="N5126" s="247"/>
      <c r="O5126" s="247"/>
      <c r="P5126" s="247"/>
      <c r="Q5126" s="247"/>
    </row>
    <row r="5127" spans="13:17">
      <c r="M5127" s="247"/>
      <c r="N5127" s="247"/>
      <c r="O5127" s="247"/>
      <c r="P5127" s="247"/>
      <c r="Q5127" s="247"/>
    </row>
    <row r="5128" spans="13:17">
      <c r="M5128" s="247"/>
      <c r="N5128" s="247"/>
      <c r="O5128" s="247"/>
      <c r="P5128" s="247"/>
      <c r="Q5128" s="247"/>
    </row>
    <row r="5129" spans="13:17">
      <c r="M5129" s="247"/>
      <c r="N5129" s="247"/>
      <c r="O5129" s="247"/>
      <c r="P5129" s="247"/>
      <c r="Q5129" s="247"/>
    </row>
    <row r="5130" spans="13:17">
      <c r="M5130" s="247"/>
      <c r="N5130" s="247"/>
      <c r="O5130" s="247"/>
      <c r="P5130" s="247"/>
      <c r="Q5130" s="247"/>
    </row>
    <row r="5131" spans="13:17">
      <c r="M5131" s="247"/>
      <c r="N5131" s="247"/>
      <c r="O5131" s="247"/>
      <c r="P5131" s="247"/>
      <c r="Q5131" s="247"/>
    </row>
    <row r="5132" spans="13:17">
      <c r="M5132" s="247"/>
      <c r="N5132" s="247"/>
      <c r="O5132" s="247"/>
      <c r="P5132" s="247"/>
      <c r="Q5132" s="247"/>
    </row>
    <row r="5133" spans="13:17">
      <c r="M5133" s="247"/>
      <c r="N5133" s="247"/>
      <c r="O5133" s="247"/>
      <c r="P5133" s="247"/>
      <c r="Q5133" s="247"/>
    </row>
    <row r="5134" spans="13:17">
      <c r="M5134" s="247"/>
      <c r="N5134" s="247"/>
      <c r="O5134" s="247"/>
      <c r="P5134" s="247"/>
      <c r="Q5134" s="247"/>
    </row>
    <row r="5135" spans="13:17">
      <c r="M5135" s="247"/>
      <c r="N5135" s="247"/>
      <c r="O5135" s="247"/>
      <c r="P5135" s="247"/>
      <c r="Q5135" s="247"/>
    </row>
    <row r="5136" spans="13:17">
      <c r="M5136" s="247"/>
      <c r="N5136" s="247"/>
      <c r="O5136" s="247"/>
      <c r="P5136" s="247"/>
      <c r="Q5136" s="247"/>
    </row>
    <row r="5137" spans="13:17">
      <c r="M5137" s="247"/>
      <c r="N5137" s="247"/>
      <c r="O5137" s="247"/>
      <c r="P5137" s="247"/>
      <c r="Q5137" s="247"/>
    </row>
    <row r="5138" spans="13:17">
      <c r="M5138" s="247"/>
      <c r="N5138" s="247"/>
      <c r="O5138" s="247"/>
      <c r="P5138" s="247"/>
      <c r="Q5138" s="247"/>
    </row>
    <row r="5139" spans="13:17">
      <c r="M5139" s="247"/>
      <c r="N5139" s="247"/>
      <c r="O5139" s="247"/>
      <c r="P5139" s="247"/>
      <c r="Q5139" s="247"/>
    </row>
    <row r="5140" spans="13:17">
      <c r="M5140" s="247"/>
      <c r="N5140" s="247"/>
      <c r="O5140" s="247"/>
      <c r="P5140" s="247"/>
      <c r="Q5140" s="247"/>
    </row>
    <row r="5141" spans="13:17">
      <c r="M5141" s="247"/>
      <c r="N5141" s="247"/>
      <c r="O5141" s="247"/>
      <c r="P5141" s="247"/>
      <c r="Q5141" s="247"/>
    </row>
    <row r="5142" spans="13:17">
      <c r="M5142" s="247"/>
      <c r="N5142" s="247"/>
      <c r="O5142" s="247"/>
      <c r="P5142" s="247"/>
      <c r="Q5142" s="247"/>
    </row>
    <row r="5143" spans="13:17">
      <c r="M5143" s="247"/>
      <c r="N5143" s="247"/>
      <c r="O5143" s="247"/>
      <c r="P5143" s="247"/>
      <c r="Q5143" s="247"/>
    </row>
    <row r="5144" spans="13:17">
      <c r="M5144" s="247"/>
      <c r="N5144" s="247"/>
      <c r="O5144" s="247"/>
      <c r="P5144" s="247"/>
      <c r="Q5144" s="247"/>
    </row>
    <row r="5145" spans="13:17">
      <c r="M5145" s="247"/>
      <c r="N5145" s="247"/>
      <c r="O5145" s="247"/>
      <c r="P5145" s="247"/>
      <c r="Q5145" s="247"/>
    </row>
    <row r="5146" spans="13:17">
      <c r="M5146" s="247"/>
      <c r="N5146" s="247"/>
      <c r="O5146" s="247"/>
      <c r="P5146" s="247"/>
      <c r="Q5146" s="247"/>
    </row>
    <row r="5147" spans="13:17">
      <c r="M5147" s="247"/>
      <c r="N5147" s="247"/>
      <c r="O5147" s="247"/>
      <c r="P5147" s="247"/>
      <c r="Q5147" s="247"/>
    </row>
    <row r="5148" spans="13:17">
      <c r="M5148" s="247"/>
      <c r="N5148" s="247"/>
      <c r="O5148" s="247"/>
      <c r="P5148" s="247"/>
      <c r="Q5148" s="247"/>
    </row>
    <row r="5149" spans="13:17">
      <c r="M5149" s="247"/>
      <c r="N5149" s="247"/>
      <c r="O5149" s="247"/>
      <c r="P5149" s="247"/>
      <c r="Q5149" s="247"/>
    </row>
    <row r="5150" spans="13:17">
      <c r="M5150" s="247"/>
      <c r="N5150" s="247"/>
      <c r="O5150" s="247"/>
      <c r="P5150" s="247"/>
      <c r="Q5150" s="247"/>
    </row>
    <row r="5151" spans="13:17">
      <c r="M5151" s="247"/>
      <c r="N5151" s="247"/>
      <c r="O5151" s="247"/>
      <c r="P5151" s="247"/>
      <c r="Q5151" s="247"/>
    </row>
    <row r="5152" spans="13:17">
      <c r="M5152" s="247"/>
      <c r="N5152" s="247"/>
      <c r="O5152" s="247"/>
      <c r="P5152" s="247"/>
      <c r="Q5152" s="247"/>
    </row>
    <row r="5153" spans="13:17">
      <c r="M5153" s="247"/>
      <c r="N5153" s="247"/>
      <c r="O5153" s="247"/>
      <c r="P5153" s="247"/>
      <c r="Q5153" s="247"/>
    </row>
    <row r="5154" spans="13:17">
      <c r="M5154" s="247"/>
      <c r="N5154" s="247"/>
      <c r="O5154" s="247"/>
      <c r="P5154" s="247"/>
      <c r="Q5154" s="247"/>
    </row>
    <row r="5155" spans="13:17">
      <c r="M5155" s="247"/>
      <c r="N5155" s="247"/>
      <c r="O5155" s="247"/>
      <c r="P5155" s="247"/>
      <c r="Q5155" s="247"/>
    </row>
    <row r="5156" spans="13:17">
      <c r="M5156" s="247"/>
      <c r="N5156" s="247"/>
      <c r="O5156" s="247"/>
      <c r="P5156" s="247"/>
      <c r="Q5156" s="247"/>
    </row>
    <row r="5157" spans="13:17">
      <c r="M5157" s="247"/>
      <c r="N5157" s="247"/>
      <c r="O5157" s="247"/>
      <c r="P5157" s="247"/>
      <c r="Q5157" s="247"/>
    </row>
    <row r="5158" spans="13:17">
      <c r="M5158" s="247"/>
      <c r="N5158" s="247"/>
      <c r="O5158" s="247"/>
      <c r="P5158" s="247"/>
      <c r="Q5158" s="247"/>
    </row>
    <row r="5159" spans="13:17">
      <c r="M5159" s="247"/>
      <c r="N5159" s="247"/>
      <c r="O5159" s="247"/>
      <c r="P5159" s="247"/>
      <c r="Q5159" s="247"/>
    </row>
    <row r="5160" spans="13:17">
      <c r="M5160" s="247"/>
      <c r="N5160" s="247"/>
      <c r="O5160" s="247"/>
      <c r="P5160" s="247"/>
      <c r="Q5160" s="247"/>
    </row>
    <row r="5161" spans="13:17">
      <c r="M5161" s="247"/>
      <c r="N5161" s="247"/>
      <c r="O5161" s="247"/>
      <c r="P5161" s="247"/>
      <c r="Q5161" s="247"/>
    </row>
    <row r="5162" spans="13:17">
      <c r="M5162" s="247"/>
      <c r="N5162" s="247"/>
      <c r="O5162" s="247"/>
      <c r="P5162" s="247"/>
      <c r="Q5162" s="247"/>
    </row>
    <row r="5163" spans="13:17">
      <c r="M5163" s="247"/>
      <c r="N5163" s="247"/>
      <c r="O5163" s="247"/>
      <c r="P5163" s="247"/>
      <c r="Q5163" s="247"/>
    </row>
    <row r="5164" spans="13:17">
      <c r="M5164" s="247"/>
      <c r="N5164" s="247"/>
      <c r="O5164" s="247"/>
      <c r="P5164" s="247"/>
      <c r="Q5164" s="247"/>
    </row>
    <row r="5165" spans="13:17">
      <c r="M5165" s="247"/>
      <c r="N5165" s="247"/>
      <c r="O5165" s="247"/>
      <c r="P5165" s="247"/>
      <c r="Q5165" s="247"/>
    </row>
    <row r="5166" spans="13:17">
      <c r="M5166" s="247"/>
      <c r="N5166" s="247"/>
      <c r="O5166" s="247"/>
      <c r="P5166" s="247"/>
      <c r="Q5166" s="247"/>
    </row>
    <row r="5167" spans="13:17">
      <c r="M5167" s="247"/>
      <c r="N5167" s="247"/>
      <c r="O5167" s="247"/>
      <c r="P5167" s="247"/>
      <c r="Q5167" s="247"/>
    </row>
    <row r="5168" spans="13:17">
      <c r="M5168" s="247"/>
      <c r="N5168" s="247"/>
      <c r="O5168" s="247"/>
      <c r="P5168" s="247"/>
      <c r="Q5168" s="247"/>
    </row>
    <row r="5169" spans="13:17">
      <c r="M5169" s="247"/>
      <c r="N5169" s="247"/>
      <c r="O5169" s="247"/>
      <c r="P5169" s="247"/>
      <c r="Q5169" s="247"/>
    </row>
    <row r="5170" spans="13:17">
      <c r="M5170" s="247"/>
      <c r="N5170" s="247"/>
      <c r="O5170" s="247"/>
      <c r="P5170" s="247"/>
      <c r="Q5170" s="247"/>
    </row>
    <row r="5171" spans="13:17">
      <c r="M5171" s="247"/>
      <c r="N5171" s="247"/>
      <c r="O5171" s="247"/>
      <c r="P5171" s="247"/>
      <c r="Q5171" s="247"/>
    </row>
    <row r="5172" spans="13:17">
      <c r="M5172" s="247"/>
      <c r="N5172" s="247"/>
      <c r="O5172" s="247"/>
      <c r="P5172" s="247"/>
      <c r="Q5172" s="247"/>
    </row>
    <row r="5173" spans="13:17">
      <c r="M5173" s="247"/>
      <c r="N5173" s="247"/>
      <c r="O5173" s="247"/>
      <c r="P5173" s="247"/>
      <c r="Q5173" s="247"/>
    </row>
    <row r="5174" spans="13:17">
      <c r="M5174" s="247"/>
      <c r="N5174" s="247"/>
      <c r="O5174" s="247"/>
      <c r="P5174" s="247"/>
      <c r="Q5174" s="247"/>
    </row>
    <row r="5175" spans="13:17">
      <c r="M5175" s="247"/>
      <c r="N5175" s="247"/>
      <c r="O5175" s="247"/>
      <c r="P5175" s="247"/>
      <c r="Q5175" s="247"/>
    </row>
    <row r="5176" spans="13:17">
      <c r="M5176" s="247"/>
      <c r="N5176" s="247"/>
      <c r="O5176" s="247"/>
      <c r="P5176" s="247"/>
      <c r="Q5176" s="247"/>
    </row>
    <row r="5177" spans="13:17">
      <c r="M5177" s="247"/>
      <c r="N5177" s="247"/>
      <c r="O5177" s="247"/>
      <c r="P5177" s="247"/>
      <c r="Q5177" s="247"/>
    </row>
    <row r="5178" spans="13:17">
      <c r="M5178" s="247"/>
      <c r="N5178" s="247"/>
      <c r="O5178" s="247"/>
      <c r="P5178" s="247"/>
      <c r="Q5178" s="247"/>
    </row>
    <row r="5179" spans="13:17">
      <c r="M5179" s="247"/>
      <c r="N5179" s="247"/>
      <c r="O5179" s="247"/>
      <c r="P5179" s="247"/>
      <c r="Q5179" s="247"/>
    </row>
    <row r="5180" spans="13:17">
      <c r="M5180" s="247"/>
      <c r="N5180" s="247"/>
      <c r="O5180" s="247"/>
      <c r="P5180" s="247"/>
      <c r="Q5180" s="247"/>
    </row>
    <row r="5181" spans="13:17">
      <c r="M5181" s="247"/>
      <c r="N5181" s="247"/>
      <c r="O5181" s="247"/>
      <c r="P5181" s="247"/>
      <c r="Q5181" s="247"/>
    </row>
    <row r="5182" spans="13:17">
      <c r="M5182" s="247"/>
      <c r="N5182" s="247"/>
      <c r="O5182" s="247"/>
      <c r="P5182" s="247"/>
      <c r="Q5182" s="247"/>
    </row>
    <row r="5183" spans="13:17">
      <c r="M5183" s="247"/>
      <c r="N5183" s="247"/>
      <c r="O5183" s="247"/>
      <c r="P5183" s="247"/>
      <c r="Q5183" s="247"/>
    </row>
    <row r="5184" spans="13:17">
      <c r="M5184" s="247"/>
      <c r="N5184" s="247"/>
      <c r="O5184" s="247"/>
      <c r="P5184" s="247"/>
      <c r="Q5184" s="247"/>
    </row>
    <row r="5185" spans="13:17">
      <c r="M5185" s="247"/>
      <c r="N5185" s="247"/>
      <c r="O5185" s="247"/>
      <c r="P5185" s="247"/>
      <c r="Q5185" s="247"/>
    </row>
    <row r="5186" spans="13:17">
      <c r="M5186" s="247"/>
      <c r="N5186" s="247"/>
      <c r="O5186" s="247"/>
      <c r="P5186" s="247"/>
      <c r="Q5186" s="247"/>
    </row>
    <row r="5187" spans="13:17">
      <c r="M5187" s="247"/>
      <c r="N5187" s="247"/>
      <c r="O5187" s="247"/>
      <c r="P5187" s="247"/>
      <c r="Q5187" s="247"/>
    </row>
    <row r="5188" spans="13:17">
      <c r="M5188" s="247"/>
      <c r="N5188" s="247"/>
      <c r="O5188" s="247"/>
      <c r="P5188" s="247"/>
      <c r="Q5188" s="247"/>
    </row>
    <row r="5189" spans="13:17">
      <c r="M5189" s="247"/>
      <c r="N5189" s="247"/>
      <c r="O5189" s="247"/>
      <c r="P5189" s="247"/>
      <c r="Q5189" s="247"/>
    </row>
    <row r="5190" spans="13:17">
      <c r="M5190" s="247"/>
      <c r="N5190" s="247"/>
      <c r="O5190" s="247"/>
      <c r="P5190" s="247"/>
      <c r="Q5190" s="247"/>
    </row>
    <row r="5191" spans="13:17">
      <c r="M5191" s="247"/>
      <c r="N5191" s="247"/>
      <c r="O5191" s="247"/>
      <c r="P5191" s="247"/>
      <c r="Q5191" s="247"/>
    </row>
    <row r="5192" spans="13:17">
      <c r="M5192" s="247"/>
      <c r="N5192" s="247"/>
      <c r="O5192" s="247"/>
      <c r="P5192" s="247"/>
      <c r="Q5192" s="247"/>
    </row>
    <row r="5193" spans="13:17">
      <c r="M5193" s="247"/>
      <c r="N5193" s="247"/>
      <c r="O5193" s="247"/>
      <c r="P5193" s="247"/>
      <c r="Q5193" s="247"/>
    </row>
    <row r="5194" spans="13:17">
      <c r="M5194" s="247"/>
      <c r="N5194" s="247"/>
      <c r="O5194" s="247"/>
      <c r="P5194" s="247"/>
      <c r="Q5194" s="247"/>
    </row>
    <row r="5195" spans="13:17">
      <c r="M5195" s="247"/>
      <c r="N5195" s="247"/>
      <c r="O5195" s="247"/>
      <c r="P5195" s="247"/>
      <c r="Q5195" s="247"/>
    </row>
    <row r="5196" spans="13:17">
      <c r="M5196" s="247"/>
      <c r="N5196" s="247"/>
      <c r="O5196" s="247"/>
      <c r="P5196" s="247"/>
      <c r="Q5196" s="247"/>
    </row>
    <row r="5197" spans="13:17">
      <c r="M5197" s="247"/>
      <c r="N5197" s="247"/>
      <c r="O5197" s="247"/>
      <c r="P5197" s="247"/>
      <c r="Q5197" s="247"/>
    </row>
    <row r="5198" spans="13:17">
      <c r="M5198" s="247"/>
      <c r="N5198" s="247"/>
      <c r="O5198" s="247"/>
      <c r="P5198" s="247"/>
      <c r="Q5198" s="247"/>
    </row>
    <row r="5199" spans="13:17">
      <c r="M5199" s="247"/>
      <c r="N5199" s="247"/>
      <c r="O5199" s="247"/>
      <c r="P5199" s="247"/>
      <c r="Q5199" s="247"/>
    </row>
    <row r="5200" spans="13:17">
      <c r="M5200" s="247"/>
      <c r="N5200" s="247"/>
      <c r="O5200" s="247"/>
      <c r="P5200" s="247"/>
      <c r="Q5200" s="247"/>
    </row>
    <row r="5201" spans="13:17">
      <c r="M5201" s="247"/>
      <c r="N5201" s="247"/>
      <c r="O5201" s="247"/>
      <c r="P5201" s="247"/>
      <c r="Q5201" s="247"/>
    </row>
    <row r="5202" spans="13:17">
      <c r="M5202" s="247"/>
      <c r="N5202" s="247"/>
      <c r="O5202" s="247"/>
      <c r="P5202" s="247"/>
      <c r="Q5202" s="247"/>
    </row>
    <row r="5203" spans="13:17">
      <c r="M5203" s="247"/>
      <c r="N5203" s="247"/>
      <c r="O5203" s="247"/>
      <c r="P5203" s="247"/>
      <c r="Q5203" s="247"/>
    </row>
    <row r="5204" spans="13:17">
      <c r="M5204" s="247"/>
      <c r="N5204" s="247"/>
      <c r="O5204" s="247"/>
      <c r="P5204" s="247"/>
      <c r="Q5204" s="247"/>
    </row>
    <row r="5205" spans="13:17">
      <c r="M5205" s="247"/>
      <c r="N5205" s="247"/>
      <c r="O5205" s="247"/>
      <c r="P5205" s="247"/>
      <c r="Q5205" s="247"/>
    </row>
    <row r="5206" spans="13:17">
      <c r="M5206" s="247"/>
      <c r="N5206" s="247"/>
      <c r="O5206" s="247"/>
      <c r="P5206" s="247"/>
      <c r="Q5206" s="247"/>
    </row>
    <row r="5207" spans="13:17">
      <c r="M5207" s="247"/>
      <c r="N5207" s="247"/>
      <c r="O5207" s="247"/>
      <c r="P5207" s="247"/>
      <c r="Q5207" s="247"/>
    </row>
    <row r="5208" spans="13:17">
      <c r="M5208" s="247"/>
      <c r="N5208" s="247"/>
      <c r="O5208" s="247"/>
      <c r="P5208" s="247"/>
      <c r="Q5208" s="247"/>
    </row>
    <row r="5209" spans="13:17">
      <c r="M5209" s="247"/>
      <c r="N5209" s="247"/>
      <c r="O5209" s="247"/>
      <c r="P5209" s="247"/>
      <c r="Q5209" s="247"/>
    </row>
    <row r="5210" spans="13:17">
      <c r="M5210" s="247"/>
      <c r="N5210" s="247"/>
      <c r="O5210" s="247"/>
      <c r="P5210" s="247"/>
      <c r="Q5210" s="247"/>
    </row>
    <row r="5211" spans="13:17">
      <c r="M5211" s="247"/>
      <c r="N5211" s="247"/>
      <c r="O5211" s="247"/>
      <c r="P5211" s="247"/>
      <c r="Q5211" s="247"/>
    </row>
    <row r="5212" spans="13:17">
      <c r="M5212" s="247"/>
      <c r="N5212" s="247"/>
      <c r="O5212" s="247"/>
      <c r="P5212" s="247"/>
      <c r="Q5212" s="247"/>
    </row>
    <row r="5213" spans="13:17">
      <c r="M5213" s="247"/>
      <c r="N5213" s="247"/>
      <c r="O5213" s="247"/>
      <c r="P5213" s="247"/>
      <c r="Q5213" s="247"/>
    </row>
    <row r="5214" spans="13:17">
      <c r="M5214" s="247"/>
      <c r="N5214" s="247"/>
      <c r="O5214" s="247"/>
      <c r="P5214" s="247"/>
      <c r="Q5214" s="247"/>
    </row>
    <row r="5215" spans="13:17">
      <c r="M5215" s="247"/>
      <c r="N5215" s="247"/>
      <c r="O5215" s="247"/>
      <c r="P5215" s="247"/>
      <c r="Q5215" s="247"/>
    </row>
    <row r="5216" spans="13:17">
      <c r="M5216" s="247"/>
      <c r="N5216" s="247"/>
      <c r="O5216" s="247"/>
      <c r="P5216" s="247"/>
      <c r="Q5216" s="247"/>
    </row>
    <row r="5217" spans="13:17">
      <c r="M5217" s="247"/>
      <c r="N5217" s="247"/>
      <c r="O5217" s="247"/>
      <c r="P5217" s="247"/>
      <c r="Q5217" s="247"/>
    </row>
    <row r="5218" spans="13:17">
      <c r="M5218" s="247"/>
      <c r="N5218" s="247"/>
      <c r="O5218" s="247"/>
      <c r="P5218" s="247"/>
      <c r="Q5218" s="247"/>
    </row>
    <row r="5219" spans="13:17">
      <c r="M5219" s="247"/>
      <c r="N5219" s="247"/>
      <c r="O5219" s="247"/>
      <c r="P5219" s="247"/>
      <c r="Q5219" s="247"/>
    </row>
    <row r="5220" spans="13:17">
      <c r="M5220" s="247"/>
      <c r="N5220" s="247"/>
      <c r="O5220" s="247"/>
      <c r="P5220" s="247"/>
      <c r="Q5220" s="247"/>
    </row>
    <row r="5221" spans="13:17">
      <c r="M5221" s="247"/>
      <c r="N5221" s="247"/>
      <c r="O5221" s="247"/>
      <c r="P5221" s="247"/>
      <c r="Q5221" s="247"/>
    </row>
    <row r="5222" spans="13:17">
      <c r="M5222" s="247"/>
      <c r="N5222" s="247"/>
      <c r="O5222" s="247"/>
      <c r="P5222" s="247"/>
      <c r="Q5222" s="247"/>
    </row>
    <row r="5223" spans="13:17">
      <c r="M5223" s="247"/>
      <c r="N5223" s="247"/>
      <c r="O5223" s="247"/>
      <c r="P5223" s="247"/>
      <c r="Q5223" s="247"/>
    </row>
    <row r="5224" spans="13:17">
      <c r="M5224" s="247"/>
      <c r="N5224" s="247"/>
      <c r="O5224" s="247"/>
      <c r="P5224" s="247"/>
      <c r="Q5224" s="247"/>
    </row>
    <row r="5225" spans="13:17">
      <c r="M5225" s="247"/>
      <c r="N5225" s="247"/>
      <c r="O5225" s="247"/>
      <c r="P5225" s="247"/>
      <c r="Q5225" s="247"/>
    </row>
    <row r="5226" spans="13:17">
      <c r="M5226" s="247"/>
      <c r="N5226" s="247"/>
      <c r="O5226" s="247"/>
      <c r="P5226" s="247"/>
      <c r="Q5226" s="247"/>
    </row>
    <row r="5227" spans="13:17">
      <c r="M5227" s="247"/>
      <c r="N5227" s="247"/>
      <c r="O5227" s="247"/>
      <c r="P5227" s="247"/>
      <c r="Q5227" s="247"/>
    </row>
    <row r="5228" spans="13:17">
      <c r="M5228" s="247"/>
      <c r="N5228" s="247"/>
      <c r="O5228" s="247"/>
      <c r="P5228" s="247"/>
      <c r="Q5228" s="247"/>
    </row>
    <row r="5229" spans="13:17">
      <c r="M5229" s="247"/>
      <c r="N5229" s="247"/>
      <c r="O5229" s="247"/>
      <c r="P5229" s="247"/>
      <c r="Q5229" s="247"/>
    </row>
    <row r="5230" spans="13:17">
      <c r="M5230" s="247"/>
      <c r="N5230" s="247"/>
      <c r="O5230" s="247"/>
      <c r="P5230" s="247"/>
      <c r="Q5230" s="247"/>
    </row>
    <row r="5231" spans="13:17">
      <c r="M5231" s="247"/>
      <c r="N5231" s="247"/>
      <c r="O5231" s="247"/>
      <c r="P5231" s="247"/>
      <c r="Q5231" s="247"/>
    </row>
    <row r="5232" spans="13:17">
      <c r="M5232" s="247"/>
      <c r="N5232" s="247"/>
      <c r="O5232" s="247"/>
      <c r="P5232" s="247"/>
      <c r="Q5232" s="247"/>
    </row>
    <row r="5233" spans="13:17">
      <c r="M5233" s="247"/>
      <c r="N5233" s="247"/>
      <c r="O5233" s="247"/>
      <c r="P5233" s="247"/>
      <c r="Q5233" s="247"/>
    </row>
    <row r="5234" spans="13:17">
      <c r="M5234" s="247"/>
      <c r="N5234" s="247"/>
      <c r="O5234" s="247"/>
      <c r="P5234" s="247"/>
      <c r="Q5234" s="247"/>
    </row>
    <row r="5235" spans="13:17">
      <c r="M5235" s="247"/>
      <c r="N5235" s="247"/>
      <c r="O5235" s="247"/>
      <c r="P5235" s="247"/>
      <c r="Q5235" s="247"/>
    </row>
    <row r="5236" spans="13:17">
      <c r="M5236" s="247"/>
      <c r="N5236" s="247"/>
      <c r="O5236" s="247"/>
      <c r="P5236" s="247"/>
      <c r="Q5236" s="247"/>
    </row>
    <row r="5237" spans="13:17">
      <c r="M5237" s="247"/>
      <c r="N5237" s="247"/>
      <c r="O5237" s="247"/>
      <c r="P5237" s="247"/>
      <c r="Q5237" s="247"/>
    </row>
    <row r="5238" spans="13:17">
      <c r="M5238" s="247"/>
      <c r="N5238" s="247"/>
      <c r="O5238" s="247"/>
      <c r="P5238" s="247"/>
      <c r="Q5238" s="247"/>
    </row>
    <row r="5239" spans="13:17">
      <c r="M5239" s="247"/>
      <c r="N5239" s="247"/>
      <c r="O5239" s="247"/>
      <c r="P5239" s="247"/>
      <c r="Q5239" s="247"/>
    </row>
    <row r="5240" spans="13:17">
      <c r="M5240" s="247"/>
      <c r="N5240" s="247"/>
      <c r="O5240" s="247"/>
      <c r="P5240" s="247"/>
      <c r="Q5240" s="247"/>
    </row>
    <row r="5241" spans="13:17">
      <c r="M5241" s="247"/>
      <c r="N5241" s="247"/>
      <c r="O5241" s="247"/>
      <c r="P5241" s="247"/>
      <c r="Q5241" s="247"/>
    </row>
    <row r="5242" spans="13:17">
      <c r="M5242" s="247"/>
      <c r="N5242" s="247"/>
      <c r="O5242" s="247"/>
      <c r="P5242" s="247"/>
      <c r="Q5242" s="247"/>
    </row>
    <row r="5243" spans="13:17">
      <c r="M5243" s="247"/>
      <c r="N5243" s="247"/>
      <c r="O5243" s="247"/>
      <c r="P5243" s="247"/>
      <c r="Q5243" s="247"/>
    </row>
    <row r="5244" spans="13:17">
      <c r="M5244" s="247"/>
      <c r="N5244" s="247"/>
      <c r="O5244" s="247"/>
      <c r="P5244" s="247"/>
      <c r="Q5244" s="247"/>
    </row>
    <row r="5245" spans="13:17">
      <c r="M5245" s="247"/>
      <c r="N5245" s="247"/>
      <c r="O5245" s="247"/>
      <c r="P5245" s="247"/>
      <c r="Q5245" s="247"/>
    </row>
    <row r="5246" spans="13:17">
      <c r="M5246" s="247"/>
      <c r="N5246" s="247"/>
      <c r="O5246" s="247"/>
      <c r="P5246" s="247"/>
      <c r="Q5246" s="247"/>
    </row>
    <row r="5247" spans="13:17">
      <c r="M5247" s="247"/>
      <c r="N5247" s="247"/>
      <c r="O5247" s="247"/>
      <c r="P5247" s="247"/>
      <c r="Q5247" s="247"/>
    </row>
    <row r="5248" spans="13:17">
      <c r="M5248" s="247"/>
      <c r="N5248" s="247"/>
      <c r="O5248" s="247"/>
      <c r="P5248" s="247"/>
      <c r="Q5248" s="247"/>
    </row>
    <row r="5249" spans="13:17">
      <c r="M5249" s="247"/>
      <c r="N5249" s="247"/>
      <c r="O5249" s="247"/>
      <c r="P5249" s="247"/>
      <c r="Q5249" s="247"/>
    </row>
    <row r="5250" spans="13:17">
      <c r="M5250" s="247"/>
      <c r="N5250" s="247"/>
      <c r="O5250" s="247"/>
      <c r="P5250" s="247"/>
      <c r="Q5250" s="247"/>
    </row>
    <row r="5251" spans="13:17">
      <c r="M5251" s="247"/>
      <c r="N5251" s="247"/>
      <c r="O5251" s="247"/>
      <c r="P5251" s="247"/>
      <c r="Q5251" s="247"/>
    </row>
    <row r="5252" spans="13:17">
      <c r="M5252" s="247"/>
      <c r="N5252" s="247"/>
      <c r="O5252" s="247"/>
      <c r="P5252" s="247"/>
      <c r="Q5252" s="247"/>
    </row>
    <row r="5253" spans="13:17">
      <c r="M5253" s="247"/>
      <c r="N5253" s="247"/>
      <c r="O5253" s="247"/>
      <c r="P5253" s="247"/>
      <c r="Q5253" s="247"/>
    </row>
    <row r="5254" spans="13:17">
      <c r="M5254" s="247"/>
      <c r="N5254" s="247"/>
      <c r="O5254" s="247"/>
      <c r="P5254" s="247"/>
      <c r="Q5254" s="247"/>
    </row>
    <row r="5255" spans="13:17">
      <c r="M5255" s="247"/>
      <c r="N5255" s="247"/>
      <c r="O5255" s="247"/>
      <c r="P5255" s="247"/>
      <c r="Q5255" s="247"/>
    </row>
    <row r="5256" spans="13:17">
      <c r="M5256" s="247"/>
      <c r="N5256" s="247"/>
      <c r="O5256" s="247"/>
      <c r="P5256" s="247"/>
      <c r="Q5256" s="247"/>
    </row>
    <row r="5257" spans="13:17">
      <c r="M5257" s="247"/>
      <c r="N5257" s="247"/>
      <c r="O5257" s="247"/>
      <c r="P5257" s="247"/>
      <c r="Q5257" s="247"/>
    </row>
    <row r="5258" spans="13:17">
      <c r="M5258" s="247"/>
      <c r="N5258" s="247"/>
      <c r="O5258" s="247"/>
      <c r="P5258" s="247"/>
      <c r="Q5258" s="247"/>
    </row>
    <row r="5259" spans="13:17">
      <c r="M5259" s="247"/>
      <c r="N5259" s="247"/>
      <c r="O5259" s="247"/>
      <c r="P5259" s="247"/>
      <c r="Q5259" s="247"/>
    </row>
    <row r="5260" spans="13:17">
      <c r="M5260" s="247"/>
      <c r="N5260" s="247"/>
      <c r="O5260" s="247"/>
      <c r="P5260" s="247"/>
      <c r="Q5260" s="247"/>
    </row>
    <row r="5261" spans="13:17">
      <c r="M5261" s="247"/>
      <c r="N5261" s="247"/>
      <c r="O5261" s="247"/>
      <c r="P5261" s="247"/>
      <c r="Q5261" s="247"/>
    </row>
    <row r="5262" spans="13:17">
      <c r="M5262" s="247"/>
      <c r="N5262" s="247"/>
      <c r="O5262" s="247"/>
      <c r="P5262" s="247"/>
      <c r="Q5262" s="247"/>
    </row>
    <row r="5263" spans="13:17">
      <c r="M5263" s="247"/>
      <c r="N5263" s="247"/>
      <c r="O5263" s="247"/>
      <c r="P5263" s="247"/>
      <c r="Q5263" s="247"/>
    </row>
    <row r="5264" spans="13:17">
      <c r="M5264" s="247"/>
      <c r="N5264" s="247"/>
      <c r="O5264" s="247"/>
      <c r="P5264" s="247"/>
      <c r="Q5264" s="247"/>
    </row>
    <row r="5265" spans="13:17">
      <c r="M5265" s="247"/>
      <c r="N5265" s="247"/>
      <c r="O5265" s="247"/>
      <c r="P5265" s="247"/>
      <c r="Q5265" s="247"/>
    </row>
    <row r="5266" spans="13:17">
      <c r="M5266" s="247"/>
      <c r="N5266" s="247"/>
      <c r="O5266" s="247"/>
      <c r="P5266" s="247"/>
      <c r="Q5266" s="247"/>
    </row>
    <row r="5267" spans="13:17">
      <c r="M5267" s="247"/>
      <c r="N5267" s="247"/>
      <c r="O5267" s="247"/>
      <c r="P5267" s="247"/>
      <c r="Q5267" s="247"/>
    </row>
    <row r="5268" spans="13:17">
      <c r="M5268" s="247"/>
      <c r="N5268" s="247"/>
      <c r="O5268" s="247"/>
      <c r="P5268" s="247"/>
      <c r="Q5268" s="247"/>
    </row>
    <row r="5269" spans="13:17">
      <c r="M5269" s="247"/>
      <c r="N5269" s="247"/>
      <c r="O5269" s="247"/>
      <c r="P5269" s="247"/>
      <c r="Q5269" s="247"/>
    </row>
    <row r="5270" spans="13:17">
      <c r="M5270" s="247"/>
      <c r="N5270" s="247"/>
      <c r="O5270" s="247"/>
      <c r="P5270" s="247"/>
      <c r="Q5270" s="247"/>
    </row>
    <row r="5271" spans="13:17">
      <c r="M5271" s="247"/>
      <c r="N5271" s="247"/>
      <c r="O5271" s="247"/>
      <c r="P5271" s="247"/>
      <c r="Q5271" s="247"/>
    </row>
    <row r="5272" spans="13:17">
      <c r="M5272" s="247"/>
      <c r="N5272" s="247"/>
      <c r="O5272" s="247"/>
      <c r="P5272" s="247"/>
      <c r="Q5272" s="247"/>
    </row>
    <row r="5273" spans="13:17">
      <c r="M5273" s="247"/>
      <c r="N5273" s="247"/>
      <c r="O5273" s="247"/>
      <c r="P5273" s="247"/>
      <c r="Q5273" s="247"/>
    </row>
    <row r="5274" spans="13:17">
      <c r="M5274" s="247"/>
      <c r="N5274" s="247"/>
      <c r="O5274" s="247"/>
      <c r="P5274" s="247"/>
      <c r="Q5274" s="247"/>
    </row>
    <row r="5275" spans="13:17">
      <c r="M5275" s="247"/>
      <c r="N5275" s="247"/>
      <c r="O5275" s="247"/>
      <c r="P5275" s="247"/>
      <c r="Q5275" s="247"/>
    </row>
    <row r="5276" spans="13:17">
      <c r="M5276" s="247"/>
      <c r="N5276" s="247"/>
      <c r="O5276" s="247"/>
      <c r="P5276" s="247"/>
      <c r="Q5276" s="247"/>
    </row>
    <row r="5277" spans="13:17">
      <c r="M5277" s="247"/>
      <c r="N5277" s="247"/>
      <c r="O5277" s="247"/>
      <c r="P5277" s="247"/>
      <c r="Q5277" s="247"/>
    </row>
    <row r="5278" spans="13:17">
      <c r="M5278" s="247"/>
      <c r="N5278" s="247"/>
      <c r="O5278" s="247"/>
      <c r="P5278" s="247"/>
      <c r="Q5278" s="247"/>
    </row>
    <row r="5279" spans="13:17">
      <c r="M5279" s="247"/>
      <c r="N5279" s="247"/>
      <c r="O5279" s="247"/>
      <c r="P5279" s="247"/>
      <c r="Q5279" s="247"/>
    </row>
    <row r="5280" spans="13:17">
      <c r="M5280" s="247"/>
      <c r="N5280" s="247"/>
      <c r="O5280" s="247"/>
      <c r="P5280" s="247"/>
      <c r="Q5280" s="247"/>
    </row>
    <row r="5281" spans="13:17">
      <c r="M5281" s="247"/>
      <c r="N5281" s="247"/>
      <c r="O5281" s="247"/>
      <c r="P5281" s="247"/>
      <c r="Q5281" s="247"/>
    </row>
    <row r="5282" spans="13:17">
      <c r="M5282" s="247"/>
      <c r="N5282" s="247"/>
      <c r="O5282" s="247"/>
      <c r="P5282" s="247"/>
      <c r="Q5282" s="247"/>
    </row>
    <row r="5283" spans="13:17">
      <c r="M5283" s="247"/>
      <c r="N5283" s="247"/>
      <c r="O5283" s="247"/>
      <c r="P5283" s="247"/>
      <c r="Q5283" s="247"/>
    </row>
    <row r="5284" spans="13:17">
      <c r="M5284" s="247"/>
      <c r="N5284" s="247"/>
      <c r="O5284" s="247"/>
      <c r="P5284" s="247"/>
      <c r="Q5284" s="247"/>
    </row>
    <row r="5285" spans="13:17">
      <c r="M5285" s="247"/>
      <c r="N5285" s="247"/>
      <c r="O5285" s="247"/>
      <c r="P5285" s="247"/>
      <c r="Q5285" s="247"/>
    </row>
    <row r="5286" spans="13:17">
      <c r="M5286" s="247"/>
      <c r="N5286" s="247"/>
      <c r="O5286" s="247"/>
      <c r="P5286" s="247"/>
      <c r="Q5286" s="247"/>
    </row>
    <row r="5287" spans="13:17">
      <c r="M5287" s="247"/>
      <c r="N5287" s="247"/>
      <c r="O5287" s="247"/>
      <c r="P5287" s="247"/>
      <c r="Q5287" s="247"/>
    </row>
    <row r="5288" spans="13:17">
      <c r="M5288" s="247"/>
      <c r="N5288" s="247"/>
      <c r="O5288" s="247"/>
      <c r="P5288" s="247"/>
      <c r="Q5288" s="247"/>
    </row>
    <row r="5289" spans="13:17">
      <c r="M5289" s="247"/>
      <c r="N5289" s="247"/>
      <c r="O5289" s="247"/>
      <c r="P5289" s="247"/>
      <c r="Q5289" s="247"/>
    </row>
    <row r="5290" spans="13:17">
      <c r="M5290" s="247"/>
      <c r="N5290" s="247"/>
      <c r="O5290" s="247"/>
      <c r="P5290" s="247"/>
      <c r="Q5290" s="247"/>
    </row>
    <row r="5291" spans="13:17">
      <c r="M5291" s="247"/>
      <c r="N5291" s="247"/>
      <c r="O5291" s="247"/>
      <c r="P5291" s="247"/>
      <c r="Q5291" s="247"/>
    </row>
    <row r="5292" spans="13:17">
      <c r="M5292" s="247"/>
      <c r="N5292" s="247"/>
      <c r="O5292" s="247"/>
      <c r="P5292" s="247"/>
      <c r="Q5292" s="247"/>
    </row>
    <row r="5293" spans="13:17">
      <c r="M5293" s="247"/>
      <c r="N5293" s="247"/>
      <c r="O5293" s="247"/>
      <c r="P5293" s="247"/>
      <c r="Q5293" s="247"/>
    </row>
    <row r="5294" spans="13:17">
      <c r="M5294" s="247"/>
      <c r="N5294" s="247"/>
      <c r="O5294" s="247"/>
      <c r="P5294" s="247"/>
      <c r="Q5294" s="247"/>
    </row>
    <row r="5295" spans="13:17">
      <c r="M5295" s="247"/>
      <c r="N5295" s="247"/>
      <c r="O5295" s="247"/>
      <c r="P5295" s="247"/>
      <c r="Q5295" s="247"/>
    </row>
    <row r="5296" spans="13:17">
      <c r="M5296" s="247"/>
      <c r="N5296" s="247"/>
      <c r="O5296" s="247"/>
      <c r="P5296" s="247"/>
      <c r="Q5296" s="247"/>
    </row>
    <row r="5297" spans="13:17">
      <c r="M5297" s="247"/>
      <c r="N5297" s="247"/>
      <c r="O5297" s="247"/>
      <c r="P5297" s="247"/>
      <c r="Q5297" s="247"/>
    </row>
    <row r="5298" spans="13:17">
      <c r="M5298" s="247"/>
      <c r="N5298" s="247"/>
      <c r="O5298" s="247"/>
      <c r="P5298" s="247"/>
      <c r="Q5298" s="247"/>
    </row>
    <row r="5299" spans="13:17">
      <c r="M5299" s="247"/>
      <c r="N5299" s="247"/>
      <c r="O5299" s="247"/>
      <c r="P5299" s="247"/>
      <c r="Q5299" s="247"/>
    </row>
    <row r="5300" spans="13:17">
      <c r="M5300" s="247"/>
      <c r="N5300" s="247"/>
      <c r="O5300" s="247"/>
      <c r="P5300" s="247"/>
      <c r="Q5300" s="247"/>
    </row>
    <row r="5301" spans="13:17">
      <c r="M5301" s="247"/>
      <c r="N5301" s="247"/>
      <c r="O5301" s="247"/>
      <c r="P5301" s="247"/>
      <c r="Q5301" s="247"/>
    </row>
    <row r="5302" spans="13:17">
      <c r="M5302" s="247"/>
      <c r="N5302" s="247"/>
      <c r="O5302" s="247"/>
      <c r="P5302" s="247"/>
      <c r="Q5302" s="247"/>
    </row>
    <row r="5303" spans="13:17">
      <c r="M5303" s="247"/>
      <c r="N5303" s="247"/>
      <c r="O5303" s="247"/>
      <c r="P5303" s="247"/>
      <c r="Q5303" s="247"/>
    </row>
    <row r="5304" spans="13:17">
      <c r="M5304" s="247"/>
      <c r="N5304" s="247"/>
      <c r="O5304" s="247"/>
      <c r="P5304" s="247"/>
      <c r="Q5304" s="247"/>
    </row>
    <row r="5305" spans="13:17">
      <c r="M5305" s="247"/>
      <c r="N5305" s="247"/>
      <c r="O5305" s="247"/>
      <c r="P5305" s="247"/>
      <c r="Q5305" s="247"/>
    </row>
    <row r="5306" spans="13:17">
      <c r="M5306" s="247"/>
      <c r="N5306" s="247"/>
      <c r="O5306" s="247"/>
      <c r="P5306" s="247"/>
      <c r="Q5306" s="247"/>
    </row>
    <row r="5307" spans="13:17">
      <c r="M5307" s="247"/>
      <c r="N5307" s="247"/>
      <c r="O5307" s="247"/>
      <c r="P5307" s="247"/>
      <c r="Q5307" s="247"/>
    </row>
    <row r="5308" spans="13:17">
      <c r="M5308" s="247"/>
      <c r="N5308" s="247"/>
      <c r="O5308" s="247"/>
      <c r="P5308" s="247"/>
      <c r="Q5308" s="247"/>
    </row>
    <row r="5309" spans="13:17">
      <c r="M5309" s="247"/>
      <c r="N5309" s="247"/>
      <c r="O5309" s="247"/>
      <c r="P5309" s="247"/>
      <c r="Q5309" s="247"/>
    </row>
    <row r="5310" spans="13:17">
      <c r="M5310" s="247"/>
      <c r="N5310" s="247"/>
      <c r="O5310" s="247"/>
      <c r="P5310" s="247"/>
      <c r="Q5310" s="247"/>
    </row>
    <row r="5311" spans="13:17">
      <c r="M5311" s="247"/>
      <c r="N5311" s="247"/>
      <c r="O5311" s="247"/>
      <c r="P5311" s="247"/>
      <c r="Q5311" s="247"/>
    </row>
    <row r="5312" spans="13:17">
      <c r="M5312" s="247"/>
      <c r="N5312" s="247"/>
      <c r="O5312" s="247"/>
      <c r="P5312" s="247"/>
      <c r="Q5312" s="247"/>
    </row>
    <row r="5313" spans="13:17">
      <c r="M5313" s="247"/>
      <c r="N5313" s="247"/>
      <c r="O5313" s="247"/>
      <c r="P5313" s="247"/>
      <c r="Q5313" s="247"/>
    </row>
    <row r="5314" spans="13:17">
      <c r="M5314" s="247"/>
      <c r="N5314" s="247"/>
      <c r="O5314" s="247"/>
      <c r="P5314" s="247"/>
      <c r="Q5314" s="247"/>
    </row>
    <row r="5315" spans="13:17">
      <c r="M5315" s="247"/>
      <c r="N5315" s="247"/>
      <c r="O5315" s="247"/>
      <c r="P5315" s="247"/>
      <c r="Q5315" s="247"/>
    </row>
    <row r="5316" spans="13:17">
      <c r="M5316" s="247"/>
      <c r="N5316" s="247"/>
      <c r="O5316" s="247"/>
      <c r="P5316" s="247"/>
      <c r="Q5316" s="247"/>
    </row>
    <row r="5317" spans="13:17">
      <c r="M5317" s="247"/>
      <c r="N5317" s="247"/>
      <c r="O5317" s="247"/>
      <c r="P5317" s="247"/>
      <c r="Q5317" s="247"/>
    </row>
    <row r="5318" spans="13:17">
      <c r="M5318" s="247"/>
      <c r="N5318" s="247"/>
      <c r="O5318" s="247"/>
      <c r="P5318" s="247"/>
      <c r="Q5318" s="247"/>
    </row>
    <row r="5319" spans="13:17">
      <c r="M5319" s="247"/>
      <c r="N5319" s="247"/>
      <c r="O5319" s="247"/>
      <c r="P5319" s="247"/>
      <c r="Q5319" s="247"/>
    </row>
    <row r="5320" spans="13:17">
      <c r="M5320" s="247"/>
      <c r="N5320" s="247"/>
      <c r="O5320" s="247"/>
      <c r="P5320" s="247"/>
      <c r="Q5320" s="247"/>
    </row>
    <row r="5321" spans="13:17">
      <c r="M5321" s="247"/>
      <c r="N5321" s="247"/>
      <c r="O5321" s="247"/>
      <c r="P5321" s="247"/>
      <c r="Q5321" s="247"/>
    </row>
    <row r="5322" spans="13:17">
      <c r="M5322" s="247"/>
      <c r="N5322" s="247"/>
      <c r="O5322" s="247"/>
      <c r="P5322" s="247"/>
      <c r="Q5322" s="247"/>
    </row>
    <row r="5323" spans="13:17">
      <c r="M5323" s="247"/>
      <c r="N5323" s="247"/>
      <c r="O5323" s="247"/>
      <c r="P5323" s="247"/>
      <c r="Q5323" s="247"/>
    </row>
    <row r="5324" spans="13:17">
      <c r="M5324" s="247"/>
      <c r="N5324" s="247"/>
      <c r="O5324" s="247"/>
      <c r="P5324" s="247"/>
      <c r="Q5324" s="247"/>
    </row>
    <row r="5325" spans="13:17">
      <c r="M5325" s="247"/>
      <c r="N5325" s="247"/>
      <c r="O5325" s="247"/>
      <c r="P5325" s="247"/>
      <c r="Q5325" s="247"/>
    </row>
    <row r="5326" spans="13:17">
      <c r="M5326" s="247"/>
      <c r="N5326" s="247"/>
      <c r="O5326" s="247"/>
      <c r="P5326" s="247"/>
      <c r="Q5326" s="247"/>
    </row>
    <row r="5327" spans="13:17">
      <c r="M5327" s="247"/>
      <c r="N5327" s="247"/>
      <c r="O5327" s="247"/>
      <c r="P5327" s="247"/>
      <c r="Q5327" s="247"/>
    </row>
    <row r="5328" spans="13:17">
      <c r="M5328" s="247"/>
      <c r="N5328" s="247"/>
      <c r="O5328" s="247"/>
      <c r="P5328" s="247"/>
      <c r="Q5328" s="247"/>
    </row>
    <row r="5329" spans="13:17">
      <c r="M5329" s="247"/>
      <c r="N5329" s="247"/>
      <c r="O5329" s="247"/>
      <c r="P5329" s="247"/>
      <c r="Q5329" s="247"/>
    </row>
    <row r="5330" spans="13:17">
      <c r="M5330" s="247"/>
      <c r="N5330" s="247"/>
      <c r="O5330" s="247"/>
      <c r="P5330" s="247"/>
      <c r="Q5330" s="247"/>
    </row>
    <row r="5331" spans="13:17">
      <c r="M5331" s="247"/>
      <c r="N5331" s="247"/>
      <c r="O5331" s="247"/>
      <c r="P5331" s="247"/>
      <c r="Q5331" s="247"/>
    </row>
    <row r="5332" spans="13:17">
      <c r="M5332" s="247"/>
      <c r="N5332" s="247"/>
      <c r="O5332" s="247"/>
      <c r="P5332" s="247"/>
      <c r="Q5332" s="247"/>
    </row>
    <row r="5333" spans="13:17">
      <c r="M5333" s="247"/>
      <c r="N5333" s="247"/>
      <c r="O5333" s="247"/>
      <c r="P5333" s="247"/>
      <c r="Q5333" s="247"/>
    </row>
    <row r="5334" spans="13:17">
      <c r="M5334" s="247"/>
      <c r="N5334" s="247"/>
      <c r="O5334" s="247"/>
      <c r="P5334" s="247"/>
      <c r="Q5334" s="247"/>
    </row>
    <row r="5335" spans="13:17">
      <c r="M5335" s="247"/>
      <c r="N5335" s="247"/>
      <c r="O5335" s="247"/>
      <c r="P5335" s="247"/>
      <c r="Q5335" s="247"/>
    </row>
    <row r="5336" spans="13:17">
      <c r="M5336" s="247"/>
      <c r="N5336" s="247"/>
      <c r="O5336" s="247"/>
      <c r="P5336" s="247"/>
      <c r="Q5336" s="247"/>
    </row>
    <row r="5337" spans="13:17">
      <c r="M5337" s="247"/>
      <c r="N5337" s="247"/>
      <c r="O5337" s="247"/>
      <c r="P5337" s="247"/>
      <c r="Q5337" s="247"/>
    </row>
    <row r="5338" spans="13:17">
      <c r="M5338" s="247"/>
      <c r="N5338" s="247"/>
      <c r="O5338" s="247"/>
      <c r="P5338" s="247"/>
      <c r="Q5338" s="247"/>
    </row>
    <row r="5339" spans="13:17">
      <c r="M5339" s="247"/>
      <c r="N5339" s="247"/>
      <c r="O5339" s="247"/>
      <c r="P5339" s="247"/>
      <c r="Q5339" s="247"/>
    </row>
    <row r="5340" spans="13:17">
      <c r="M5340" s="247"/>
      <c r="N5340" s="247"/>
      <c r="O5340" s="247"/>
      <c r="P5340" s="247"/>
      <c r="Q5340" s="247"/>
    </row>
    <row r="5341" spans="13:17">
      <c r="M5341" s="247"/>
      <c r="N5341" s="247"/>
      <c r="O5341" s="247"/>
      <c r="P5341" s="247"/>
      <c r="Q5341" s="247"/>
    </row>
    <row r="5342" spans="13:17">
      <c r="M5342" s="247"/>
      <c r="N5342" s="247"/>
      <c r="O5342" s="247"/>
      <c r="P5342" s="247"/>
      <c r="Q5342" s="247"/>
    </row>
    <row r="5343" spans="13:17">
      <c r="M5343" s="247"/>
      <c r="N5343" s="247"/>
      <c r="O5343" s="247"/>
      <c r="P5343" s="247"/>
      <c r="Q5343" s="247"/>
    </row>
    <row r="5344" spans="13:17">
      <c r="M5344" s="247"/>
      <c r="N5344" s="247"/>
      <c r="O5344" s="247"/>
      <c r="P5344" s="247"/>
      <c r="Q5344" s="247"/>
    </row>
    <row r="5345" spans="13:17">
      <c r="M5345" s="247"/>
      <c r="N5345" s="247"/>
      <c r="O5345" s="247"/>
      <c r="P5345" s="247"/>
      <c r="Q5345" s="247"/>
    </row>
    <row r="5346" spans="13:17">
      <c r="M5346" s="247"/>
      <c r="N5346" s="247"/>
      <c r="O5346" s="247"/>
      <c r="P5346" s="247"/>
      <c r="Q5346" s="247"/>
    </row>
    <row r="5347" spans="13:17">
      <c r="M5347" s="247"/>
      <c r="N5347" s="247"/>
      <c r="O5347" s="247"/>
      <c r="P5347" s="247"/>
      <c r="Q5347" s="247"/>
    </row>
    <row r="5348" spans="13:17">
      <c r="M5348" s="247"/>
      <c r="N5348" s="247"/>
      <c r="O5348" s="247"/>
      <c r="P5348" s="247"/>
      <c r="Q5348" s="247"/>
    </row>
    <row r="5349" spans="13:17">
      <c r="M5349" s="247"/>
      <c r="N5349" s="247"/>
      <c r="O5349" s="247"/>
      <c r="P5349" s="247"/>
      <c r="Q5349" s="247"/>
    </row>
    <row r="5350" spans="13:17">
      <c r="M5350" s="247"/>
      <c r="N5350" s="247"/>
      <c r="O5350" s="247"/>
      <c r="P5350" s="247"/>
      <c r="Q5350" s="247"/>
    </row>
    <row r="5351" spans="13:17">
      <c r="M5351" s="247"/>
      <c r="N5351" s="247"/>
      <c r="O5351" s="247"/>
      <c r="P5351" s="247"/>
      <c r="Q5351" s="247"/>
    </row>
    <row r="5352" spans="13:17">
      <c r="M5352" s="247"/>
      <c r="N5352" s="247"/>
      <c r="O5352" s="247"/>
      <c r="P5352" s="247"/>
      <c r="Q5352" s="247"/>
    </row>
    <row r="5353" spans="13:17">
      <c r="M5353" s="247"/>
      <c r="N5353" s="247"/>
      <c r="O5353" s="247"/>
      <c r="P5353" s="247"/>
      <c r="Q5353" s="247"/>
    </row>
    <row r="5354" spans="13:17">
      <c r="M5354" s="247"/>
      <c r="N5354" s="247"/>
      <c r="O5354" s="247"/>
      <c r="P5354" s="247"/>
      <c r="Q5354" s="247"/>
    </row>
    <row r="5355" spans="13:17">
      <c r="M5355" s="247"/>
      <c r="N5355" s="247"/>
      <c r="O5355" s="247"/>
      <c r="P5355" s="247"/>
      <c r="Q5355" s="247"/>
    </row>
    <row r="5356" spans="13:17">
      <c r="M5356" s="247"/>
      <c r="N5356" s="247"/>
      <c r="O5356" s="247"/>
      <c r="P5356" s="247"/>
      <c r="Q5356" s="247"/>
    </row>
    <row r="5357" spans="13:17">
      <c r="M5357" s="247"/>
      <c r="N5357" s="247"/>
      <c r="O5357" s="247"/>
      <c r="P5357" s="247"/>
      <c r="Q5357" s="247"/>
    </row>
    <row r="5358" spans="13:17">
      <c r="M5358" s="247"/>
      <c r="N5358" s="247"/>
      <c r="O5358" s="247"/>
      <c r="P5358" s="247"/>
      <c r="Q5358" s="247"/>
    </row>
    <row r="5359" spans="13:17">
      <c r="M5359" s="247"/>
      <c r="N5359" s="247"/>
      <c r="O5359" s="247"/>
      <c r="P5359" s="247"/>
      <c r="Q5359" s="247"/>
    </row>
    <row r="5360" spans="13:17">
      <c r="M5360" s="247"/>
      <c r="N5360" s="247"/>
      <c r="O5360" s="247"/>
      <c r="P5360" s="247"/>
      <c r="Q5360" s="247"/>
    </row>
    <row r="5361" spans="13:17">
      <c r="M5361" s="247"/>
      <c r="N5361" s="247"/>
      <c r="O5361" s="247"/>
      <c r="P5361" s="247"/>
      <c r="Q5361" s="247"/>
    </row>
    <row r="5362" spans="13:17">
      <c r="M5362" s="247"/>
      <c r="N5362" s="247"/>
      <c r="O5362" s="247"/>
      <c r="P5362" s="247"/>
      <c r="Q5362" s="247"/>
    </row>
    <row r="5363" spans="13:17">
      <c r="M5363" s="247"/>
      <c r="N5363" s="247"/>
      <c r="O5363" s="247"/>
      <c r="P5363" s="247"/>
      <c r="Q5363" s="247"/>
    </row>
    <row r="5364" spans="13:17">
      <c r="M5364" s="247"/>
      <c r="N5364" s="247"/>
      <c r="O5364" s="247"/>
      <c r="P5364" s="247"/>
      <c r="Q5364" s="247"/>
    </row>
    <row r="5365" spans="13:17">
      <c r="M5365" s="247"/>
      <c r="N5365" s="247"/>
      <c r="O5365" s="247"/>
      <c r="P5365" s="247"/>
      <c r="Q5365" s="247"/>
    </row>
    <row r="5366" spans="13:17">
      <c r="M5366" s="247"/>
      <c r="N5366" s="247"/>
      <c r="O5366" s="247"/>
      <c r="P5366" s="247"/>
      <c r="Q5366" s="247"/>
    </row>
    <row r="5367" spans="13:17">
      <c r="M5367" s="247"/>
      <c r="N5367" s="247"/>
      <c r="O5367" s="247"/>
      <c r="P5367" s="247"/>
      <c r="Q5367" s="247"/>
    </row>
    <row r="5368" spans="13:17">
      <c r="M5368" s="247"/>
      <c r="N5368" s="247"/>
      <c r="O5368" s="247"/>
      <c r="P5368" s="247"/>
      <c r="Q5368" s="247"/>
    </row>
    <row r="5369" spans="13:17">
      <c r="M5369" s="247"/>
      <c r="N5369" s="247"/>
      <c r="O5369" s="247"/>
      <c r="P5369" s="247"/>
      <c r="Q5369" s="247"/>
    </row>
    <row r="5370" spans="13:17">
      <c r="M5370" s="247"/>
      <c r="N5370" s="247"/>
      <c r="O5370" s="247"/>
      <c r="P5370" s="247"/>
      <c r="Q5370" s="247"/>
    </row>
    <row r="5371" spans="13:17">
      <c r="M5371" s="247"/>
      <c r="N5371" s="247"/>
      <c r="O5371" s="247"/>
      <c r="P5371" s="247"/>
      <c r="Q5371" s="247"/>
    </row>
    <row r="5372" spans="13:17">
      <c r="M5372" s="247"/>
      <c r="N5372" s="247"/>
      <c r="O5372" s="247"/>
      <c r="P5372" s="247"/>
      <c r="Q5372" s="247"/>
    </row>
    <row r="5373" spans="13:17">
      <c r="M5373" s="247"/>
      <c r="N5373" s="247"/>
      <c r="O5373" s="247"/>
      <c r="P5373" s="247"/>
      <c r="Q5373" s="247"/>
    </row>
    <row r="5374" spans="13:17">
      <c r="M5374" s="247"/>
      <c r="N5374" s="247"/>
      <c r="O5374" s="247"/>
      <c r="P5374" s="247"/>
      <c r="Q5374" s="247"/>
    </row>
    <row r="5375" spans="13:17">
      <c r="M5375" s="247"/>
      <c r="N5375" s="247"/>
      <c r="O5375" s="247"/>
      <c r="P5375" s="247"/>
      <c r="Q5375" s="247"/>
    </row>
    <row r="5376" spans="13:17">
      <c r="M5376" s="247"/>
      <c r="N5376" s="247"/>
      <c r="O5376" s="247"/>
      <c r="P5376" s="247"/>
      <c r="Q5376" s="247"/>
    </row>
    <row r="5377" spans="13:17">
      <c r="M5377" s="247"/>
      <c r="N5377" s="247"/>
      <c r="O5377" s="247"/>
      <c r="P5377" s="247"/>
      <c r="Q5377" s="247"/>
    </row>
    <row r="5378" spans="13:17">
      <c r="M5378" s="247"/>
      <c r="N5378" s="247"/>
      <c r="O5378" s="247"/>
      <c r="P5378" s="247"/>
      <c r="Q5378" s="247"/>
    </row>
    <row r="5379" spans="13:17">
      <c r="M5379" s="247"/>
      <c r="N5379" s="247"/>
      <c r="O5379" s="247"/>
      <c r="P5379" s="247"/>
      <c r="Q5379" s="247"/>
    </row>
    <row r="5380" spans="13:17">
      <c r="M5380" s="247"/>
      <c r="N5380" s="247"/>
      <c r="O5380" s="247"/>
      <c r="P5380" s="247"/>
      <c r="Q5380" s="247"/>
    </row>
    <row r="5381" spans="13:17">
      <c r="M5381" s="247"/>
      <c r="N5381" s="247"/>
      <c r="O5381" s="247"/>
      <c r="P5381" s="247"/>
      <c r="Q5381" s="247"/>
    </row>
    <row r="5382" spans="13:17">
      <c r="M5382" s="247"/>
      <c r="N5382" s="247"/>
      <c r="O5382" s="247"/>
      <c r="P5382" s="247"/>
      <c r="Q5382" s="247"/>
    </row>
    <row r="5383" spans="13:17">
      <c r="M5383" s="247"/>
      <c r="N5383" s="247"/>
      <c r="O5383" s="247"/>
      <c r="P5383" s="247"/>
      <c r="Q5383" s="247"/>
    </row>
    <row r="5384" spans="13:17">
      <c r="M5384" s="247"/>
      <c r="N5384" s="247"/>
      <c r="O5384" s="247"/>
      <c r="P5384" s="247"/>
      <c r="Q5384" s="247"/>
    </row>
    <row r="5385" spans="13:17">
      <c r="M5385" s="247"/>
      <c r="N5385" s="247"/>
      <c r="O5385" s="247"/>
      <c r="P5385" s="247"/>
      <c r="Q5385" s="247"/>
    </row>
    <row r="5386" spans="13:17">
      <c r="M5386" s="247"/>
      <c r="N5386" s="247"/>
      <c r="O5386" s="247"/>
      <c r="P5386" s="247"/>
      <c r="Q5386" s="247"/>
    </row>
    <row r="5387" spans="13:17">
      <c r="M5387" s="247"/>
      <c r="N5387" s="247"/>
      <c r="O5387" s="247"/>
      <c r="P5387" s="247"/>
      <c r="Q5387" s="247"/>
    </row>
    <row r="5388" spans="13:17">
      <c r="M5388" s="247"/>
      <c r="N5388" s="247"/>
      <c r="O5388" s="247"/>
      <c r="P5388" s="247"/>
      <c r="Q5388" s="247"/>
    </row>
    <row r="5389" spans="13:17">
      <c r="M5389" s="247"/>
      <c r="N5389" s="247"/>
      <c r="O5389" s="247"/>
      <c r="P5389" s="247"/>
      <c r="Q5389" s="247"/>
    </row>
    <row r="5390" spans="13:17">
      <c r="M5390" s="247"/>
      <c r="N5390" s="247"/>
      <c r="O5390" s="247"/>
      <c r="P5390" s="247"/>
      <c r="Q5390" s="247"/>
    </row>
    <row r="5391" spans="13:17">
      <c r="M5391" s="247"/>
      <c r="N5391" s="247"/>
      <c r="O5391" s="247"/>
      <c r="P5391" s="247"/>
      <c r="Q5391" s="247"/>
    </row>
    <row r="5392" spans="13:17">
      <c r="M5392" s="247"/>
      <c r="N5392" s="247"/>
      <c r="O5392" s="247"/>
      <c r="P5392" s="247"/>
      <c r="Q5392" s="247"/>
    </row>
    <row r="5393" spans="13:17">
      <c r="M5393" s="247"/>
      <c r="N5393" s="247"/>
      <c r="O5393" s="247"/>
      <c r="P5393" s="247"/>
      <c r="Q5393" s="247"/>
    </row>
    <row r="5394" spans="13:17">
      <c r="M5394" s="247"/>
      <c r="N5394" s="247"/>
      <c r="O5394" s="247"/>
      <c r="P5394" s="247"/>
      <c r="Q5394" s="247"/>
    </row>
    <row r="5395" spans="13:17">
      <c r="M5395" s="247"/>
      <c r="N5395" s="247"/>
      <c r="O5395" s="247"/>
      <c r="P5395" s="247"/>
      <c r="Q5395" s="247"/>
    </row>
    <row r="5396" spans="13:17">
      <c r="M5396" s="247"/>
      <c r="N5396" s="247"/>
      <c r="O5396" s="247"/>
      <c r="P5396" s="247"/>
      <c r="Q5396" s="247"/>
    </row>
    <row r="5397" spans="13:17">
      <c r="M5397" s="247"/>
      <c r="N5397" s="247"/>
      <c r="O5397" s="247"/>
      <c r="P5397" s="247"/>
      <c r="Q5397" s="247"/>
    </row>
    <row r="5398" spans="13:17">
      <c r="M5398" s="247"/>
      <c r="N5398" s="247"/>
      <c r="O5398" s="247"/>
      <c r="P5398" s="247"/>
      <c r="Q5398" s="247"/>
    </row>
    <row r="5399" spans="13:17">
      <c r="M5399" s="247"/>
      <c r="N5399" s="247"/>
      <c r="O5399" s="247"/>
      <c r="P5399" s="247"/>
      <c r="Q5399" s="247"/>
    </row>
    <row r="5400" spans="13:17">
      <c r="M5400" s="247"/>
      <c r="N5400" s="247"/>
      <c r="O5400" s="247"/>
      <c r="P5400" s="247"/>
      <c r="Q5400" s="247"/>
    </row>
    <row r="5401" spans="13:17">
      <c r="M5401" s="247"/>
      <c r="N5401" s="247"/>
      <c r="O5401" s="247"/>
      <c r="P5401" s="247"/>
      <c r="Q5401" s="247"/>
    </row>
    <row r="5402" spans="13:17">
      <c r="M5402" s="247"/>
      <c r="N5402" s="247"/>
      <c r="O5402" s="247"/>
      <c r="P5402" s="247"/>
      <c r="Q5402" s="247"/>
    </row>
    <row r="5403" spans="13:17">
      <c r="M5403" s="247"/>
      <c r="N5403" s="247"/>
      <c r="O5403" s="247"/>
      <c r="P5403" s="247"/>
      <c r="Q5403" s="247"/>
    </row>
    <row r="5404" spans="13:17">
      <c r="M5404" s="247"/>
      <c r="N5404" s="247"/>
      <c r="O5404" s="247"/>
      <c r="P5404" s="247"/>
      <c r="Q5404" s="247"/>
    </row>
    <row r="5405" spans="13:17">
      <c r="M5405" s="247"/>
      <c r="N5405" s="247"/>
      <c r="O5405" s="247"/>
      <c r="P5405" s="247"/>
      <c r="Q5405" s="247"/>
    </row>
    <row r="5406" spans="13:17">
      <c r="M5406" s="247"/>
      <c r="N5406" s="247"/>
      <c r="O5406" s="247"/>
      <c r="P5406" s="247"/>
      <c r="Q5406" s="247"/>
    </row>
    <row r="5407" spans="13:17">
      <c r="M5407" s="247"/>
      <c r="N5407" s="247"/>
      <c r="O5407" s="247"/>
      <c r="P5407" s="247"/>
      <c r="Q5407" s="247"/>
    </row>
    <row r="5408" spans="13:17">
      <c r="M5408" s="247"/>
      <c r="N5408" s="247"/>
      <c r="O5408" s="247"/>
      <c r="P5408" s="247"/>
      <c r="Q5408" s="247"/>
    </row>
    <row r="5409" spans="13:17">
      <c r="M5409" s="247"/>
      <c r="N5409" s="247"/>
      <c r="O5409" s="247"/>
      <c r="P5409" s="247"/>
      <c r="Q5409" s="247"/>
    </row>
    <row r="5410" spans="13:17">
      <c r="M5410" s="247"/>
      <c r="N5410" s="247"/>
      <c r="O5410" s="247"/>
      <c r="P5410" s="247"/>
      <c r="Q5410" s="247"/>
    </row>
    <row r="5411" spans="13:17">
      <c r="M5411" s="247"/>
      <c r="N5411" s="247"/>
      <c r="O5411" s="247"/>
      <c r="P5411" s="247"/>
      <c r="Q5411" s="247"/>
    </row>
    <row r="5412" spans="13:17">
      <c r="M5412" s="247"/>
      <c r="N5412" s="247"/>
      <c r="O5412" s="247"/>
      <c r="P5412" s="247"/>
      <c r="Q5412" s="247"/>
    </row>
    <row r="5413" spans="13:17">
      <c r="M5413" s="247"/>
      <c r="N5413" s="247"/>
      <c r="O5413" s="247"/>
      <c r="P5413" s="247"/>
      <c r="Q5413" s="247"/>
    </row>
    <row r="5414" spans="13:17">
      <c r="M5414" s="247"/>
      <c r="N5414" s="247"/>
      <c r="O5414" s="247"/>
      <c r="P5414" s="247"/>
      <c r="Q5414" s="247"/>
    </row>
    <row r="5415" spans="13:17">
      <c r="M5415" s="247"/>
      <c r="N5415" s="247"/>
      <c r="O5415" s="247"/>
      <c r="P5415" s="247"/>
      <c r="Q5415" s="247"/>
    </row>
    <row r="5416" spans="13:17">
      <c r="M5416" s="247"/>
      <c r="N5416" s="247"/>
      <c r="O5416" s="247"/>
      <c r="P5416" s="247"/>
      <c r="Q5416" s="247"/>
    </row>
    <row r="5417" spans="13:17">
      <c r="M5417" s="247"/>
      <c r="N5417" s="247"/>
      <c r="O5417" s="247"/>
      <c r="P5417" s="247"/>
      <c r="Q5417" s="247"/>
    </row>
    <row r="5418" spans="13:17">
      <c r="M5418" s="247"/>
      <c r="N5418" s="247"/>
      <c r="O5418" s="247"/>
      <c r="P5418" s="247"/>
      <c r="Q5418" s="247"/>
    </row>
    <row r="5419" spans="13:17">
      <c r="M5419" s="247"/>
      <c r="N5419" s="247"/>
      <c r="O5419" s="247"/>
      <c r="P5419" s="247"/>
      <c r="Q5419" s="247"/>
    </row>
    <row r="5420" spans="13:17">
      <c r="M5420" s="247"/>
      <c r="N5420" s="247"/>
      <c r="O5420" s="247"/>
      <c r="P5420" s="247"/>
      <c r="Q5420" s="247"/>
    </row>
    <row r="5421" spans="13:17">
      <c r="M5421" s="247"/>
      <c r="N5421" s="247"/>
      <c r="O5421" s="247"/>
      <c r="P5421" s="247"/>
      <c r="Q5421" s="247"/>
    </row>
    <row r="5422" spans="13:17">
      <c r="M5422" s="247"/>
      <c r="N5422" s="247"/>
      <c r="O5422" s="247"/>
      <c r="P5422" s="247"/>
      <c r="Q5422" s="247"/>
    </row>
    <row r="5423" spans="13:17">
      <c r="M5423" s="247"/>
      <c r="N5423" s="247"/>
      <c r="O5423" s="247"/>
      <c r="P5423" s="247"/>
      <c r="Q5423" s="247"/>
    </row>
    <row r="5424" spans="13:17">
      <c r="M5424" s="247"/>
      <c r="N5424" s="247"/>
      <c r="O5424" s="247"/>
      <c r="P5424" s="247"/>
      <c r="Q5424" s="247"/>
    </row>
    <row r="5425" spans="13:17">
      <c r="M5425" s="247"/>
      <c r="N5425" s="247"/>
      <c r="O5425" s="247"/>
      <c r="P5425" s="247"/>
      <c r="Q5425" s="247"/>
    </row>
    <row r="5426" spans="13:17">
      <c r="M5426" s="247"/>
      <c r="N5426" s="247"/>
      <c r="O5426" s="247"/>
      <c r="P5426" s="247"/>
      <c r="Q5426" s="247"/>
    </row>
    <row r="5427" spans="13:17">
      <c r="M5427" s="247"/>
      <c r="N5427" s="247"/>
      <c r="O5427" s="247"/>
      <c r="P5427" s="247"/>
      <c r="Q5427" s="247"/>
    </row>
    <row r="5428" spans="13:17">
      <c r="M5428" s="247"/>
      <c r="N5428" s="247"/>
      <c r="O5428" s="247"/>
      <c r="P5428" s="247"/>
      <c r="Q5428" s="247"/>
    </row>
    <row r="5429" spans="13:17">
      <c r="M5429" s="247"/>
      <c r="N5429" s="247"/>
      <c r="O5429" s="247"/>
      <c r="P5429" s="247"/>
      <c r="Q5429" s="247"/>
    </row>
    <row r="5430" spans="13:17">
      <c r="M5430" s="247"/>
      <c r="N5430" s="247"/>
      <c r="O5430" s="247"/>
      <c r="P5430" s="247"/>
      <c r="Q5430" s="247"/>
    </row>
    <row r="5431" spans="13:17">
      <c r="M5431" s="247"/>
      <c r="N5431" s="247"/>
      <c r="O5431" s="247"/>
      <c r="P5431" s="247"/>
      <c r="Q5431" s="247"/>
    </row>
    <row r="5432" spans="13:17">
      <c r="M5432" s="247"/>
      <c r="N5432" s="247"/>
      <c r="O5432" s="247"/>
      <c r="P5432" s="247"/>
      <c r="Q5432" s="247"/>
    </row>
    <row r="5433" spans="13:17">
      <c r="M5433" s="247"/>
      <c r="N5433" s="247"/>
      <c r="O5433" s="247"/>
      <c r="P5433" s="247"/>
      <c r="Q5433" s="247"/>
    </row>
    <row r="5434" spans="13:17">
      <c r="M5434" s="247"/>
      <c r="N5434" s="247"/>
      <c r="O5434" s="247"/>
      <c r="P5434" s="247"/>
      <c r="Q5434" s="247"/>
    </row>
    <row r="5435" spans="13:17">
      <c r="M5435" s="247"/>
      <c r="N5435" s="247"/>
      <c r="O5435" s="247"/>
      <c r="P5435" s="247"/>
      <c r="Q5435" s="247"/>
    </row>
    <row r="5436" spans="13:17">
      <c r="M5436" s="247"/>
      <c r="N5436" s="247"/>
      <c r="O5436" s="247"/>
      <c r="P5436" s="247"/>
      <c r="Q5436" s="247"/>
    </row>
    <row r="5437" spans="13:17">
      <c r="M5437" s="247"/>
      <c r="N5437" s="247"/>
      <c r="O5437" s="247"/>
      <c r="P5437" s="247"/>
      <c r="Q5437" s="247"/>
    </row>
    <row r="5438" spans="13:17">
      <c r="M5438" s="247"/>
      <c r="N5438" s="247"/>
      <c r="O5438" s="247"/>
      <c r="P5438" s="247"/>
      <c r="Q5438" s="247"/>
    </row>
    <row r="5439" spans="13:17">
      <c r="M5439" s="247"/>
      <c r="N5439" s="247"/>
      <c r="O5439" s="247"/>
      <c r="P5439" s="247"/>
      <c r="Q5439" s="247"/>
    </row>
    <row r="5440" spans="13:17">
      <c r="M5440" s="247"/>
      <c r="N5440" s="247"/>
      <c r="O5440" s="247"/>
      <c r="P5440" s="247"/>
      <c r="Q5440" s="247"/>
    </row>
    <row r="5441" spans="13:17">
      <c r="M5441" s="247"/>
      <c r="N5441" s="247"/>
      <c r="O5441" s="247"/>
      <c r="P5441" s="247"/>
      <c r="Q5441" s="247"/>
    </row>
    <row r="5442" spans="13:17">
      <c r="M5442" s="247"/>
      <c r="N5442" s="247"/>
      <c r="O5442" s="247"/>
      <c r="P5442" s="247"/>
      <c r="Q5442" s="247"/>
    </row>
    <row r="5443" spans="13:17">
      <c r="M5443" s="247"/>
      <c r="N5443" s="247"/>
      <c r="O5443" s="247"/>
      <c r="P5443" s="247"/>
      <c r="Q5443" s="247"/>
    </row>
    <row r="5444" spans="13:17">
      <c r="M5444" s="247"/>
      <c r="N5444" s="247"/>
      <c r="O5444" s="247"/>
      <c r="P5444" s="247"/>
      <c r="Q5444" s="247"/>
    </row>
    <row r="5445" spans="13:17">
      <c r="M5445" s="247"/>
      <c r="N5445" s="247"/>
      <c r="O5445" s="247"/>
      <c r="P5445" s="247"/>
      <c r="Q5445" s="247"/>
    </row>
    <row r="5446" spans="13:17">
      <c r="M5446" s="247"/>
      <c r="N5446" s="247"/>
      <c r="O5446" s="247"/>
      <c r="P5446" s="247"/>
      <c r="Q5446" s="247"/>
    </row>
    <row r="5447" spans="13:17">
      <c r="M5447" s="247"/>
      <c r="N5447" s="247"/>
      <c r="O5447" s="247"/>
      <c r="P5447" s="247"/>
      <c r="Q5447" s="247"/>
    </row>
    <row r="5448" spans="13:17">
      <c r="M5448" s="247"/>
      <c r="N5448" s="247"/>
      <c r="O5448" s="247"/>
      <c r="P5448" s="247"/>
      <c r="Q5448" s="247"/>
    </row>
    <row r="5449" spans="13:17">
      <c r="M5449" s="247"/>
      <c r="N5449" s="247"/>
      <c r="O5449" s="247"/>
      <c r="P5449" s="247"/>
      <c r="Q5449" s="247"/>
    </row>
    <row r="5450" spans="13:17">
      <c r="M5450" s="247"/>
      <c r="N5450" s="247"/>
      <c r="O5450" s="247"/>
      <c r="P5450" s="247"/>
      <c r="Q5450" s="247"/>
    </row>
    <row r="5451" spans="13:17">
      <c r="M5451" s="247"/>
      <c r="N5451" s="247"/>
      <c r="O5451" s="247"/>
      <c r="P5451" s="247"/>
      <c r="Q5451" s="247"/>
    </row>
    <row r="5452" spans="13:17">
      <c r="M5452" s="247"/>
      <c r="N5452" s="247"/>
      <c r="O5452" s="247"/>
      <c r="P5452" s="247"/>
      <c r="Q5452" s="247"/>
    </row>
    <row r="5453" spans="13:17">
      <c r="M5453" s="247"/>
      <c r="N5453" s="247"/>
      <c r="O5453" s="247"/>
      <c r="P5453" s="247"/>
      <c r="Q5453" s="247"/>
    </row>
    <row r="5454" spans="13:17">
      <c r="M5454" s="247"/>
      <c r="N5454" s="247"/>
      <c r="O5454" s="247"/>
      <c r="P5454" s="247"/>
      <c r="Q5454" s="247"/>
    </row>
    <row r="5455" spans="13:17">
      <c r="M5455" s="247"/>
      <c r="N5455" s="247"/>
      <c r="O5455" s="247"/>
      <c r="P5455" s="247"/>
      <c r="Q5455" s="247"/>
    </row>
    <row r="5456" spans="13:17">
      <c r="M5456" s="247"/>
      <c r="N5456" s="247"/>
      <c r="O5456" s="247"/>
      <c r="P5456" s="247"/>
      <c r="Q5456" s="247"/>
    </row>
    <row r="5457" spans="13:17">
      <c r="M5457" s="247"/>
      <c r="N5457" s="247"/>
      <c r="O5457" s="247"/>
      <c r="P5457" s="247"/>
      <c r="Q5457" s="247"/>
    </row>
    <row r="5458" spans="13:17">
      <c r="M5458" s="247"/>
      <c r="N5458" s="247"/>
      <c r="O5458" s="247"/>
      <c r="P5458" s="247"/>
      <c r="Q5458" s="247"/>
    </row>
    <row r="5459" spans="13:17">
      <c r="M5459" s="247"/>
      <c r="N5459" s="247"/>
      <c r="O5459" s="247"/>
      <c r="P5459" s="247"/>
      <c r="Q5459" s="247"/>
    </row>
    <row r="5460" spans="13:17">
      <c r="M5460" s="247"/>
      <c r="N5460" s="247"/>
      <c r="O5460" s="247"/>
      <c r="P5460" s="247"/>
      <c r="Q5460" s="247"/>
    </row>
    <row r="5461" spans="13:17">
      <c r="M5461" s="247"/>
      <c r="N5461" s="247"/>
      <c r="O5461" s="247"/>
      <c r="P5461" s="247"/>
      <c r="Q5461" s="247"/>
    </row>
    <row r="5462" spans="13:17">
      <c r="M5462" s="247"/>
      <c r="N5462" s="247"/>
      <c r="O5462" s="247"/>
      <c r="P5462" s="247"/>
      <c r="Q5462" s="247"/>
    </row>
    <row r="5463" spans="13:17">
      <c r="M5463" s="247"/>
      <c r="N5463" s="247"/>
      <c r="O5463" s="247"/>
      <c r="P5463" s="247"/>
      <c r="Q5463" s="247"/>
    </row>
    <row r="5464" spans="13:17">
      <c r="M5464" s="247"/>
      <c r="N5464" s="247"/>
      <c r="O5464" s="247"/>
      <c r="P5464" s="247"/>
      <c r="Q5464" s="247"/>
    </row>
    <row r="5465" spans="13:17">
      <c r="M5465" s="247"/>
      <c r="N5465" s="247"/>
      <c r="O5465" s="247"/>
      <c r="P5465" s="247"/>
      <c r="Q5465" s="247"/>
    </row>
    <row r="5466" spans="13:17">
      <c r="M5466" s="247"/>
      <c r="N5466" s="247"/>
      <c r="O5466" s="247"/>
      <c r="P5466" s="247"/>
      <c r="Q5466" s="247"/>
    </row>
    <row r="5467" spans="13:17">
      <c r="M5467" s="247"/>
      <c r="N5467" s="247"/>
      <c r="O5467" s="247"/>
      <c r="P5467" s="247"/>
      <c r="Q5467" s="247"/>
    </row>
    <row r="5468" spans="13:17">
      <c r="M5468" s="247"/>
      <c r="N5468" s="247"/>
      <c r="O5468" s="247"/>
      <c r="P5468" s="247"/>
      <c r="Q5468" s="247"/>
    </row>
    <row r="5469" spans="13:17">
      <c r="M5469" s="247"/>
      <c r="N5469" s="247"/>
      <c r="O5469" s="247"/>
      <c r="P5469" s="247"/>
      <c r="Q5469" s="247"/>
    </row>
    <row r="5470" spans="13:17">
      <c r="M5470" s="247"/>
      <c r="N5470" s="247"/>
      <c r="O5470" s="247"/>
      <c r="P5470" s="247"/>
      <c r="Q5470" s="247"/>
    </row>
    <row r="5471" spans="13:17">
      <c r="M5471" s="247"/>
      <c r="N5471" s="247"/>
      <c r="O5471" s="247"/>
      <c r="P5471" s="247"/>
      <c r="Q5471" s="247"/>
    </row>
    <row r="5472" spans="13:17">
      <c r="M5472" s="247"/>
      <c r="N5472" s="247"/>
      <c r="O5472" s="247"/>
      <c r="P5472" s="247"/>
      <c r="Q5472" s="247"/>
    </row>
    <row r="5473" spans="13:17">
      <c r="M5473" s="247"/>
      <c r="N5473" s="247"/>
      <c r="O5473" s="247"/>
      <c r="P5473" s="247"/>
      <c r="Q5473" s="247"/>
    </row>
    <row r="5474" spans="13:17">
      <c r="M5474" s="247"/>
      <c r="N5474" s="247"/>
      <c r="O5474" s="247"/>
      <c r="P5474" s="247"/>
      <c r="Q5474" s="247"/>
    </row>
    <row r="5475" spans="13:17">
      <c r="M5475" s="247"/>
      <c r="N5475" s="247"/>
      <c r="O5475" s="247"/>
      <c r="P5475" s="247"/>
      <c r="Q5475" s="247"/>
    </row>
    <row r="5476" spans="13:17">
      <c r="M5476" s="247"/>
      <c r="N5476" s="247"/>
      <c r="O5476" s="247"/>
      <c r="P5476" s="247"/>
      <c r="Q5476" s="247"/>
    </row>
    <row r="5477" spans="13:17">
      <c r="M5477" s="247"/>
      <c r="N5477" s="247"/>
      <c r="O5477" s="247"/>
      <c r="P5477" s="247"/>
      <c r="Q5477" s="247"/>
    </row>
    <row r="5478" spans="13:17">
      <c r="M5478" s="247"/>
      <c r="N5478" s="247"/>
      <c r="O5478" s="247"/>
      <c r="P5478" s="247"/>
      <c r="Q5478" s="247"/>
    </row>
    <row r="5479" spans="13:17">
      <c r="M5479" s="247"/>
      <c r="N5479" s="247"/>
      <c r="O5479" s="247"/>
      <c r="P5479" s="247"/>
      <c r="Q5479" s="247"/>
    </row>
    <row r="5480" spans="13:17">
      <c r="M5480" s="247"/>
      <c r="N5480" s="247"/>
      <c r="O5480" s="247"/>
      <c r="P5480" s="247"/>
      <c r="Q5480" s="247"/>
    </row>
    <row r="5481" spans="13:17">
      <c r="M5481" s="247"/>
      <c r="N5481" s="247"/>
      <c r="O5481" s="247"/>
      <c r="P5481" s="247"/>
      <c r="Q5481" s="247"/>
    </row>
    <row r="5482" spans="13:17">
      <c r="M5482" s="247"/>
      <c r="N5482" s="247"/>
      <c r="O5482" s="247"/>
      <c r="P5482" s="247"/>
      <c r="Q5482" s="247"/>
    </row>
    <row r="5483" spans="13:17">
      <c r="M5483" s="247"/>
      <c r="N5483" s="247"/>
      <c r="O5483" s="247"/>
      <c r="P5483" s="247"/>
      <c r="Q5483" s="247"/>
    </row>
    <row r="5484" spans="13:17">
      <c r="M5484" s="247"/>
      <c r="N5484" s="247"/>
      <c r="O5484" s="247"/>
      <c r="P5484" s="247"/>
      <c r="Q5484" s="247"/>
    </row>
    <row r="5485" spans="13:17">
      <c r="M5485" s="247"/>
      <c r="N5485" s="247"/>
      <c r="O5485" s="247"/>
      <c r="P5485" s="247"/>
      <c r="Q5485" s="247"/>
    </row>
    <row r="5486" spans="13:17">
      <c r="M5486" s="247"/>
      <c r="N5486" s="247"/>
      <c r="O5486" s="247"/>
      <c r="P5486" s="247"/>
      <c r="Q5486" s="247"/>
    </row>
    <row r="5487" spans="13:17">
      <c r="M5487" s="247"/>
      <c r="N5487" s="247"/>
      <c r="O5487" s="247"/>
      <c r="P5487" s="247"/>
      <c r="Q5487" s="247"/>
    </row>
    <row r="5488" spans="13:17">
      <c r="M5488" s="247"/>
      <c r="N5488" s="247"/>
      <c r="O5488" s="247"/>
      <c r="P5488" s="247"/>
      <c r="Q5488" s="247"/>
    </row>
    <row r="5489" spans="13:17">
      <c r="M5489" s="247"/>
      <c r="N5489" s="247"/>
      <c r="O5489" s="247"/>
      <c r="P5489" s="247"/>
      <c r="Q5489" s="247"/>
    </row>
    <row r="5490" spans="13:17">
      <c r="M5490" s="247"/>
      <c r="N5490" s="247"/>
      <c r="O5490" s="247"/>
      <c r="P5490" s="247"/>
      <c r="Q5490" s="247"/>
    </row>
    <row r="5491" spans="13:17">
      <c r="M5491" s="247"/>
      <c r="N5491" s="247"/>
      <c r="O5491" s="247"/>
      <c r="P5491" s="247"/>
      <c r="Q5491" s="247"/>
    </row>
    <row r="5492" spans="13:17">
      <c r="M5492" s="247"/>
      <c r="N5492" s="247"/>
      <c r="O5492" s="247"/>
      <c r="P5492" s="247"/>
      <c r="Q5492" s="247"/>
    </row>
    <row r="5493" spans="13:17">
      <c r="M5493" s="247"/>
      <c r="N5493" s="247"/>
      <c r="O5493" s="247"/>
      <c r="P5493" s="247"/>
      <c r="Q5493" s="247"/>
    </row>
    <row r="5494" spans="13:17">
      <c r="M5494" s="247"/>
      <c r="N5494" s="247"/>
      <c r="O5494" s="247"/>
      <c r="P5494" s="247"/>
      <c r="Q5494" s="247"/>
    </row>
    <row r="5495" spans="13:17">
      <c r="M5495" s="247"/>
      <c r="N5495" s="247"/>
      <c r="O5495" s="247"/>
      <c r="P5495" s="247"/>
      <c r="Q5495" s="247"/>
    </row>
    <row r="5496" spans="13:17">
      <c r="M5496" s="247"/>
      <c r="N5496" s="247"/>
      <c r="O5496" s="247"/>
      <c r="P5496" s="247"/>
      <c r="Q5496" s="247"/>
    </row>
    <row r="5497" spans="13:17">
      <c r="M5497" s="247"/>
      <c r="N5497" s="247"/>
      <c r="O5497" s="247"/>
      <c r="P5497" s="247"/>
      <c r="Q5497" s="247"/>
    </row>
    <row r="5498" spans="13:17">
      <c r="M5498" s="247"/>
      <c r="N5498" s="247"/>
      <c r="O5498" s="247"/>
      <c r="P5498" s="247"/>
      <c r="Q5498" s="247"/>
    </row>
    <row r="5499" spans="13:17">
      <c r="M5499" s="247"/>
      <c r="N5499" s="247"/>
      <c r="O5499" s="247"/>
      <c r="P5499" s="247"/>
      <c r="Q5499" s="247"/>
    </row>
    <row r="5500" spans="13:17">
      <c r="M5500" s="247"/>
      <c r="N5500" s="247"/>
      <c r="O5500" s="247"/>
      <c r="P5500" s="247"/>
      <c r="Q5500" s="247"/>
    </row>
    <row r="5501" spans="13:17">
      <c r="M5501" s="247"/>
      <c r="N5501" s="247"/>
      <c r="O5501" s="247"/>
      <c r="P5501" s="247"/>
      <c r="Q5501" s="247"/>
    </row>
    <row r="5502" spans="13:17">
      <c r="M5502" s="247"/>
      <c r="N5502" s="247"/>
      <c r="O5502" s="247"/>
      <c r="P5502" s="247"/>
      <c r="Q5502" s="247"/>
    </row>
    <row r="5503" spans="13:17">
      <c r="M5503" s="247"/>
      <c r="N5503" s="247"/>
      <c r="O5503" s="247"/>
      <c r="P5503" s="247"/>
      <c r="Q5503" s="247"/>
    </row>
    <row r="5504" spans="13:17">
      <c r="M5504" s="247"/>
      <c r="N5504" s="247"/>
      <c r="O5504" s="247"/>
      <c r="P5504" s="247"/>
      <c r="Q5504" s="247"/>
    </row>
    <row r="5505" spans="13:17">
      <c r="M5505" s="247"/>
      <c r="N5505" s="247"/>
      <c r="O5505" s="247"/>
      <c r="P5505" s="247"/>
      <c r="Q5505" s="247"/>
    </row>
    <row r="5506" spans="13:17">
      <c r="M5506" s="247"/>
      <c r="N5506" s="247"/>
      <c r="O5506" s="247"/>
      <c r="P5506" s="247"/>
      <c r="Q5506" s="247"/>
    </row>
    <row r="5507" spans="13:17">
      <c r="M5507" s="247"/>
      <c r="N5507" s="247"/>
      <c r="O5507" s="247"/>
      <c r="P5507" s="247"/>
      <c r="Q5507" s="247"/>
    </row>
    <row r="5508" spans="13:17">
      <c r="M5508" s="247"/>
      <c r="N5508" s="247"/>
      <c r="O5508" s="247"/>
      <c r="P5508" s="247"/>
      <c r="Q5508" s="247"/>
    </row>
    <row r="5509" spans="13:17">
      <c r="M5509" s="247"/>
      <c r="N5509" s="247"/>
      <c r="O5509" s="247"/>
      <c r="P5509" s="247"/>
      <c r="Q5509" s="247"/>
    </row>
    <row r="5510" spans="13:17">
      <c r="M5510" s="247"/>
      <c r="N5510" s="247"/>
      <c r="O5510" s="247"/>
      <c r="P5510" s="247"/>
      <c r="Q5510" s="247"/>
    </row>
    <row r="5511" spans="13:17">
      <c r="M5511" s="247"/>
      <c r="N5511" s="247"/>
      <c r="O5511" s="247"/>
      <c r="P5511" s="247"/>
      <c r="Q5511" s="247"/>
    </row>
    <row r="5512" spans="13:17">
      <c r="M5512" s="247"/>
      <c r="N5512" s="247"/>
      <c r="O5512" s="247"/>
      <c r="P5512" s="247"/>
      <c r="Q5512" s="247"/>
    </row>
    <row r="5513" spans="13:17">
      <c r="M5513" s="247"/>
      <c r="N5513" s="247"/>
      <c r="O5513" s="247"/>
      <c r="P5513" s="247"/>
      <c r="Q5513" s="247"/>
    </row>
    <row r="5514" spans="13:17">
      <c r="M5514" s="247"/>
      <c r="N5514" s="247"/>
      <c r="O5514" s="247"/>
      <c r="P5514" s="247"/>
      <c r="Q5514" s="247"/>
    </row>
    <row r="5515" spans="13:17">
      <c r="M5515" s="247"/>
      <c r="N5515" s="247"/>
      <c r="O5515" s="247"/>
      <c r="P5515" s="247"/>
      <c r="Q5515" s="247"/>
    </row>
    <row r="5516" spans="13:17">
      <c r="M5516" s="247"/>
      <c r="N5516" s="247"/>
      <c r="O5516" s="247"/>
      <c r="P5516" s="247"/>
      <c r="Q5516" s="247"/>
    </row>
    <row r="5517" spans="13:17">
      <c r="M5517" s="247"/>
      <c r="N5517" s="247"/>
      <c r="O5517" s="247"/>
      <c r="P5517" s="247"/>
      <c r="Q5517" s="247"/>
    </row>
    <row r="5518" spans="13:17">
      <c r="M5518" s="247"/>
      <c r="N5518" s="247"/>
      <c r="O5518" s="247"/>
      <c r="P5518" s="247"/>
      <c r="Q5518" s="247"/>
    </row>
    <row r="5519" spans="13:17">
      <c r="M5519" s="247"/>
      <c r="N5519" s="247"/>
      <c r="O5519" s="247"/>
      <c r="P5519" s="247"/>
      <c r="Q5519" s="247"/>
    </row>
    <row r="5520" spans="13:17">
      <c r="M5520" s="247"/>
      <c r="N5520" s="247"/>
      <c r="O5520" s="247"/>
      <c r="P5520" s="247"/>
      <c r="Q5520" s="247"/>
    </row>
    <row r="5521" spans="13:17">
      <c r="M5521" s="247"/>
      <c r="N5521" s="247"/>
      <c r="O5521" s="247"/>
      <c r="P5521" s="247"/>
      <c r="Q5521" s="247"/>
    </row>
    <row r="5522" spans="13:17">
      <c r="M5522" s="247"/>
      <c r="N5522" s="247"/>
      <c r="O5522" s="247"/>
      <c r="P5522" s="247"/>
      <c r="Q5522" s="247"/>
    </row>
    <row r="5523" spans="13:17">
      <c r="M5523" s="247"/>
      <c r="N5523" s="247"/>
      <c r="O5523" s="247"/>
      <c r="P5523" s="247"/>
      <c r="Q5523" s="247"/>
    </row>
    <row r="5524" spans="13:17">
      <c r="M5524" s="247"/>
      <c r="N5524" s="247"/>
      <c r="O5524" s="247"/>
      <c r="P5524" s="247"/>
      <c r="Q5524" s="247"/>
    </row>
    <row r="5525" spans="13:17">
      <c r="M5525" s="247"/>
      <c r="N5525" s="247"/>
      <c r="O5525" s="247"/>
      <c r="P5525" s="247"/>
      <c r="Q5525" s="247"/>
    </row>
    <row r="5526" spans="13:17">
      <c r="M5526" s="247"/>
      <c r="N5526" s="247"/>
      <c r="O5526" s="247"/>
      <c r="P5526" s="247"/>
      <c r="Q5526" s="247"/>
    </row>
    <row r="5527" spans="13:17">
      <c r="M5527" s="247"/>
      <c r="N5527" s="247"/>
      <c r="O5527" s="247"/>
      <c r="P5527" s="247"/>
      <c r="Q5527" s="247"/>
    </row>
    <row r="5528" spans="13:17">
      <c r="M5528" s="247"/>
      <c r="N5528" s="247"/>
      <c r="O5528" s="247"/>
      <c r="P5528" s="247"/>
      <c r="Q5528" s="247"/>
    </row>
    <row r="5529" spans="13:17">
      <c r="M5529" s="247"/>
      <c r="N5529" s="247"/>
      <c r="O5529" s="247"/>
      <c r="P5529" s="247"/>
      <c r="Q5529" s="247"/>
    </row>
    <row r="5530" spans="13:17">
      <c r="M5530" s="247"/>
      <c r="N5530" s="247"/>
      <c r="O5530" s="247"/>
      <c r="P5530" s="247"/>
      <c r="Q5530" s="247"/>
    </row>
    <row r="5531" spans="13:17">
      <c r="M5531" s="247"/>
      <c r="N5531" s="247"/>
      <c r="O5531" s="247"/>
      <c r="P5531" s="247"/>
      <c r="Q5531" s="247"/>
    </row>
    <row r="5532" spans="13:17">
      <c r="M5532" s="247"/>
      <c r="N5532" s="247"/>
      <c r="O5532" s="247"/>
      <c r="P5532" s="247"/>
      <c r="Q5532" s="247"/>
    </row>
    <row r="5533" spans="13:17">
      <c r="M5533" s="247"/>
      <c r="N5533" s="247"/>
      <c r="O5533" s="247"/>
      <c r="P5533" s="247"/>
      <c r="Q5533" s="247"/>
    </row>
    <row r="5534" spans="13:17">
      <c r="M5534" s="247"/>
      <c r="N5534" s="247"/>
      <c r="O5534" s="247"/>
      <c r="P5534" s="247"/>
      <c r="Q5534" s="247"/>
    </row>
    <row r="5535" spans="13:17">
      <c r="M5535" s="247"/>
      <c r="N5535" s="247"/>
      <c r="O5535" s="247"/>
      <c r="P5535" s="247"/>
      <c r="Q5535" s="247"/>
    </row>
    <row r="5536" spans="13:17">
      <c r="M5536" s="247"/>
      <c r="N5536" s="247"/>
      <c r="O5536" s="247"/>
      <c r="P5536" s="247"/>
      <c r="Q5536" s="247"/>
    </row>
    <row r="5537" spans="13:17">
      <c r="M5537" s="247"/>
      <c r="N5537" s="247"/>
      <c r="O5537" s="247"/>
      <c r="P5537" s="247"/>
      <c r="Q5537" s="247"/>
    </row>
    <row r="5538" spans="13:17">
      <c r="M5538" s="247"/>
      <c r="N5538" s="247"/>
      <c r="O5538" s="247"/>
      <c r="P5538" s="247"/>
      <c r="Q5538" s="247"/>
    </row>
    <row r="5539" spans="13:17">
      <c r="M5539" s="247"/>
      <c r="N5539" s="247"/>
      <c r="O5539" s="247"/>
      <c r="P5539" s="247"/>
      <c r="Q5539" s="247"/>
    </row>
    <row r="5540" spans="13:17">
      <c r="M5540" s="247"/>
      <c r="N5540" s="247"/>
      <c r="O5540" s="247"/>
      <c r="P5540" s="247"/>
      <c r="Q5540" s="247"/>
    </row>
    <row r="5541" spans="13:17">
      <c r="M5541" s="247"/>
      <c r="N5541" s="247"/>
      <c r="O5541" s="247"/>
      <c r="P5541" s="247"/>
      <c r="Q5541" s="247"/>
    </row>
    <row r="5542" spans="13:17">
      <c r="M5542" s="247"/>
      <c r="N5542" s="247"/>
      <c r="O5542" s="247"/>
      <c r="P5542" s="247"/>
      <c r="Q5542" s="247"/>
    </row>
    <row r="5543" spans="13:17">
      <c r="M5543" s="247"/>
      <c r="N5543" s="247"/>
      <c r="O5543" s="247"/>
      <c r="P5543" s="247"/>
      <c r="Q5543" s="247"/>
    </row>
    <row r="5544" spans="13:17">
      <c r="M5544" s="247"/>
      <c r="N5544" s="247"/>
      <c r="O5544" s="247"/>
      <c r="P5544" s="247"/>
      <c r="Q5544" s="247"/>
    </row>
    <row r="5545" spans="13:17">
      <c r="M5545" s="247"/>
      <c r="N5545" s="247"/>
      <c r="O5545" s="247"/>
      <c r="P5545" s="247"/>
      <c r="Q5545" s="247"/>
    </row>
    <row r="5546" spans="13:17">
      <c r="M5546" s="247"/>
      <c r="N5546" s="247"/>
      <c r="O5546" s="247"/>
      <c r="P5546" s="247"/>
      <c r="Q5546" s="247"/>
    </row>
    <row r="5547" spans="13:17">
      <c r="M5547" s="247"/>
      <c r="N5547" s="247"/>
      <c r="O5547" s="247"/>
      <c r="P5547" s="247"/>
      <c r="Q5547" s="247"/>
    </row>
    <row r="5548" spans="13:17">
      <c r="M5548" s="247"/>
      <c r="N5548" s="247"/>
      <c r="O5548" s="247"/>
      <c r="P5548" s="247"/>
      <c r="Q5548" s="247"/>
    </row>
    <row r="5549" spans="13:17">
      <c r="M5549" s="247"/>
      <c r="N5549" s="247"/>
      <c r="O5549" s="247"/>
      <c r="P5549" s="247"/>
      <c r="Q5549" s="247"/>
    </row>
    <row r="5550" spans="13:17">
      <c r="M5550" s="247"/>
      <c r="N5550" s="247"/>
      <c r="O5550" s="247"/>
      <c r="P5550" s="247"/>
      <c r="Q5550" s="247"/>
    </row>
    <row r="5551" spans="13:17">
      <c r="M5551" s="247"/>
      <c r="N5551" s="247"/>
      <c r="O5551" s="247"/>
      <c r="P5551" s="247"/>
      <c r="Q5551" s="247"/>
    </row>
    <row r="5552" spans="13:17">
      <c r="M5552" s="247"/>
      <c r="N5552" s="247"/>
      <c r="O5552" s="247"/>
      <c r="P5552" s="247"/>
      <c r="Q5552" s="247"/>
    </row>
    <row r="5553" spans="13:17">
      <c r="M5553" s="247"/>
      <c r="N5553" s="247"/>
      <c r="O5553" s="247"/>
      <c r="P5553" s="247"/>
      <c r="Q5553" s="247"/>
    </row>
    <row r="5554" spans="13:17">
      <c r="M5554" s="247"/>
      <c r="N5554" s="247"/>
      <c r="O5554" s="247"/>
      <c r="P5554" s="247"/>
      <c r="Q5554" s="247"/>
    </row>
    <row r="5555" spans="13:17">
      <c r="M5555" s="247"/>
      <c r="N5555" s="247"/>
      <c r="O5555" s="247"/>
      <c r="P5555" s="247"/>
      <c r="Q5555" s="247"/>
    </row>
    <row r="5556" spans="13:17">
      <c r="M5556" s="247"/>
      <c r="N5556" s="247"/>
      <c r="O5556" s="247"/>
      <c r="P5556" s="247"/>
      <c r="Q5556" s="247"/>
    </row>
    <row r="5557" spans="13:17">
      <c r="M5557" s="247"/>
      <c r="N5557" s="247"/>
      <c r="O5557" s="247"/>
      <c r="P5557" s="247"/>
      <c r="Q5557" s="247"/>
    </row>
    <row r="5558" spans="13:17">
      <c r="M5558" s="247"/>
      <c r="N5558" s="247"/>
      <c r="O5558" s="247"/>
      <c r="P5558" s="247"/>
      <c r="Q5558" s="247"/>
    </row>
    <row r="5559" spans="13:17">
      <c r="M5559" s="247"/>
      <c r="N5559" s="247"/>
      <c r="O5559" s="247"/>
      <c r="P5559" s="247"/>
      <c r="Q5559" s="247"/>
    </row>
    <row r="5560" spans="13:17">
      <c r="M5560" s="247"/>
      <c r="N5560" s="247"/>
      <c r="O5560" s="247"/>
      <c r="P5560" s="247"/>
      <c r="Q5560" s="247"/>
    </row>
    <row r="5561" spans="13:17">
      <c r="M5561" s="247"/>
      <c r="N5561" s="247"/>
      <c r="O5561" s="247"/>
      <c r="P5561" s="247"/>
      <c r="Q5561" s="247"/>
    </row>
    <row r="5562" spans="13:17">
      <c r="M5562" s="247"/>
      <c r="N5562" s="247"/>
      <c r="O5562" s="247"/>
      <c r="P5562" s="247"/>
      <c r="Q5562" s="247"/>
    </row>
    <row r="5563" spans="13:17">
      <c r="M5563" s="247"/>
      <c r="N5563" s="247"/>
      <c r="O5563" s="247"/>
      <c r="P5563" s="247"/>
      <c r="Q5563" s="247"/>
    </row>
    <row r="5564" spans="13:17">
      <c r="M5564" s="247"/>
      <c r="N5564" s="247"/>
      <c r="O5564" s="247"/>
      <c r="P5564" s="247"/>
      <c r="Q5564" s="247"/>
    </row>
    <row r="5565" spans="13:17">
      <c r="M5565" s="247"/>
      <c r="N5565" s="247"/>
      <c r="O5565" s="247"/>
      <c r="P5565" s="247"/>
      <c r="Q5565" s="247"/>
    </row>
    <row r="5566" spans="13:17">
      <c r="M5566" s="247"/>
      <c r="N5566" s="247"/>
      <c r="O5566" s="247"/>
      <c r="P5566" s="247"/>
      <c r="Q5566" s="247"/>
    </row>
    <row r="5567" spans="13:17">
      <c r="M5567" s="247"/>
      <c r="N5567" s="247"/>
      <c r="O5567" s="247"/>
      <c r="P5567" s="247"/>
      <c r="Q5567" s="247"/>
    </row>
    <row r="5568" spans="13:17">
      <c r="M5568" s="247"/>
      <c r="N5568" s="247"/>
      <c r="O5568" s="247"/>
      <c r="P5568" s="247"/>
      <c r="Q5568" s="247"/>
    </row>
    <row r="5569" spans="13:17">
      <c r="M5569" s="247"/>
      <c r="N5569" s="247"/>
      <c r="O5569" s="247"/>
      <c r="P5569" s="247"/>
      <c r="Q5569" s="247"/>
    </row>
    <row r="5570" spans="13:17">
      <c r="M5570" s="247"/>
      <c r="N5570" s="247"/>
      <c r="O5570" s="247"/>
      <c r="P5570" s="247"/>
      <c r="Q5570" s="247"/>
    </row>
    <row r="5571" spans="13:17">
      <c r="M5571" s="247"/>
      <c r="N5571" s="247"/>
      <c r="O5571" s="247"/>
      <c r="P5571" s="247"/>
      <c r="Q5571" s="247"/>
    </row>
    <row r="5572" spans="13:17">
      <c r="M5572" s="247"/>
      <c r="N5572" s="247"/>
      <c r="O5572" s="247"/>
      <c r="P5572" s="247"/>
      <c r="Q5572" s="247"/>
    </row>
    <row r="5573" spans="13:17">
      <c r="M5573" s="247"/>
      <c r="N5573" s="247"/>
      <c r="O5573" s="247"/>
      <c r="P5573" s="247"/>
      <c r="Q5573" s="247"/>
    </row>
    <row r="5574" spans="13:17">
      <c r="M5574" s="247"/>
      <c r="N5574" s="247"/>
      <c r="O5574" s="247"/>
      <c r="P5574" s="247"/>
      <c r="Q5574" s="247"/>
    </row>
    <row r="5575" spans="13:17">
      <c r="M5575" s="247"/>
      <c r="N5575" s="247"/>
      <c r="O5575" s="247"/>
      <c r="P5575" s="247"/>
      <c r="Q5575" s="247"/>
    </row>
    <row r="5576" spans="13:17">
      <c r="M5576" s="247"/>
      <c r="N5576" s="247"/>
      <c r="O5576" s="247"/>
      <c r="P5576" s="247"/>
      <c r="Q5576" s="247"/>
    </row>
    <row r="5577" spans="13:17">
      <c r="M5577" s="247"/>
      <c r="N5577" s="247"/>
      <c r="O5577" s="247"/>
      <c r="P5577" s="247"/>
      <c r="Q5577" s="247"/>
    </row>
    <row r="5578" spans="13:17">
      <c r="M5578" s="247"/>
      <c r="N5578" s="247"/>
      <c r="O5578" s="247"/>
      <c r="P5578" s="247"/>
      <c r="Q5578" s="247"/>
    </row>
    <row r="5579" spans="13:17">
      <c r="M5579" s="247"/>
      <c r="N5579" s="247"/>
      <c r="O5579" s="247"/>
      <c r="P5579" s="247"/>
      <c r="Q5579" s="247"/>
    </row>
    <row r="5580" spans="13:17">
      <c r="M5580" s="247"/>
      <c r="N5580" s="247"/>
      <c r="O5580" s="247"/>
      <c r="P5580" s="247"/>
      <c r="Q5580" s="247"/>
    </row>
    <row r="5581" spans="13:17">
      <c r="M5581" s="247"/>
      <c r="N5581" s="247"/>
      <c r="O5581" s="247"/>
      <c r="P5581" s="247"/>
      <c r="Q5581" s="247"/>
    </row>
    <row r="5582" spans="13:17">
      <c r="M5582" s="247"/>
      <c r="N5582" s="247"/>
      <c r="O5582" s="247"/>
      <c r="P5582" s="247"/>
      <c r="Q5582" s="247"/>
    </row>
    <row r="5583" spans="13:17">
      <c r="M5583" s="247"/>
      <c r="N5583" s="247"/>
      <c r="O5583" s="247"/>
      <c r="P5583" s="247"/>
      <c r="Q5583" s="247"/>
    </row>
    <row r="5584" spans="13:17">
      <c r="M5584" s="247"/>
      <c r="N5584" s="247"/>
      <c r="O5584" s="247"/>
      <c r="P5584" s="247"/>
      <c r="Q5584" s="247"/>
    </row>
    <row r="5585" spans="13:17">
      <c r="M5585" s="247"/>
      <c r="N5585" s="247"/>
      <c r="O5585" s="247"/>
      <c r="P5585" s="247"/>
      <c r="Q5585" s="247"/>
    </row>
    <row r="5586" spans="13:17">
      <c r="M5586" s="247"/>
      <c r="N5586" s="247"/>
      <c r="O5586" s="247"/>
      <c r="P5586" s="247"/>
      <c r="Q5586" s="247"/>
    </row>
    <row r="5587" spans="13:17">
      <c r="M5587" s="247"/>
      <c r="N5587" s="247"/>
      <c r="O5587" s="247"/>
      <c r="P5587" s="247"/>
      <c r="Q5587" s="247"/>
    </row>
    <row r="5588" spans="13:17">
      <c r="M5588" s="247"/>
      <c r="N5588" s="247"/>
      <c r="O5588" s="247"/>
      <c r="P5588" s="247"/>
      <c r="Q5588" s="247"/>
    </row>
    <row r="5589" spans="13:17">
      <c r="M5589" s="247"/>
      <c r="N5589" s="247"/>
      <c r="O5589" s="247"/>
      <c r="P5589" s="247"/>
      <c r="Q5589" s="247"/>
    </row>
    <row r="5590" spans="13:17">
      <c r="M5590" s="247"/>
      <c r="N5590" s="247"/>
      <c r="O5590" s="247"/>
      <c r="P5590" s="247"/>
      <c r="Q5590" s="247"/>
    </row>
    <row r="5591" spans="13:17">
      <c r="M5591" s="247"/>
      <c r="N5591" s="247"/>
      <c r="O5591" s="247"/>
      <c r="P5591" s="247"/>
      <c r="Q5591" s="247"/>
    </row>
    <row r="5592" spans="13:17">
      <c r="M5592" s="247"/>
      <c r="N5592" s="247"/>
      <c r="O5592" s="247"/>
      <c r="P5592" s="247"/>
      <c r="Q5592" s="247"/>
    </row>
    <row r="5593" spans="13:17">
      <c r="M5593" s="247"/>
      <c r="N5593" s="247"/>
      <c r="O5593" s="247"/>
      <c r="P5593" s="247"/>
      <c r="Q5593" s="247"/>
    </row>
    <row r="5594" spans="13:17">
      <c r="M5594" s="247"/>
      <c r="N5594" s="247"/>
      <c r="O5594" s="247"/>
      <c r="P5594" s="247"/>
      <c r="Q5594" s="247"/>
    </row>
    <row r="5595" spans="13:17">
      <c r="M5595" s="247"/>
      <c r="N5595" s="247"/>
      <c r="O5595" s="247"/>
      <c r="P5595" s="247"/>
      <c r="Q5595" s="247"/>
    </row>
    <row r="5596" spans="13:17">
      <c r="M5596" s="247"/>
      <c r="N5596" s="247"/>
      <c r="O5596" s="247"/>
      <c r="P5596" s="247"/>
      <c r="Q5596" s="247"/>
    </row>
    <row r="5597" spans="13:17">
      <c r="M5597" s="247"/>
      <c r="N5597" s="247"/>
      <c r="O5597" s="247"/>
      <c r="P5597" s="247"/>
      <c r="Q5597" s="247"/>
    </row>
    <row r="5598" spans="13:17">
      <c r="M5598" s="247"/>
      <c r="N5598" s="247"/>
      <c r="O5598" s="247"/>
      <c r="P5598" s="247"/>
      <c r="Q5598" s="247"/>
    </row>
    <row r="5599" spans="13:17">
      <c r="M5599" s="247"/>
      <c r="N5599" s="247"/>
      <c r="O5599" s="247"/>
      <c r="P5599" s="247"/>
      <c r="Q5599" s="247"/>
    </row>
    <row r="5600" spans="13:17">
      <c r="M5600" s="247"/>
      <c r="N5600" s="247"/>
      <c r="O5600" s="247"/>
      <c r="P5600" s="247"/>
      <c r="Q5600" s="247"/>
    </row>
    <row r="5601" spans="13:17">
      <c r="M5601" s="247"/>
      <c r="N5601" s="247"/>
      <c r="O5601" s="247"/>
      <c r="P5601" s="247"/>
      <c r="Q5601" s="247"/>
    </row>
    <row r="5602" spans="13:17">
      <c r="M5602" s="247"/>
      <c r="N5602" s="247"/>
      <c r="O5602" s="247"/>
      <c r="P5602" s="247"/>
      <c r="Q5602" s="247"/>
    </row>
    <row r="5603" spans="13:17">
      <c r="M5603" s="247"/>
      <c r="N5603" s="247"/>
      <c r="O5603" s="247"/>
      <c r="P5603" s="247"/>
      <c r="Q5603" s="247"/>
    </row>
    <row r="5604" spans="13:17">
      <c r="M5604" s="247"/>
      <c r="N5604" s="247"/>
      <c r="O5604" s="247"/>
      <c r="P5604" s="247"/>
      <c r="Q5604" s="247"/>
    </row>
    <row r="5605" spans="13:17">
      <c r="M5605" s="247"/>
      <c r="N5605" s="247"/>
      <c r="O5605" s="247"/>
      <c r="P5605" s="247"/>
      <c r="Q5605" s="247"/>
    </row>
    <row r="5606" spans="13:17">
      <c r="M5606" s="247"/>
      <c r="N5606" s="247"/>
      <c r="O5606" s="247"/>
      <c r="P5606" s="247"/>
      <c r="Q5606" s="247"/>
    </row>
    <row r="5607" spans="13:17">
      <c r="M5607" s="247"/>
      <c r="N5607" s="247"/>
      <c r="O5607" s="247"/>
      <c r="P5607" s="247"/>
      <c r="Q5607" s="247"/>
    </row>
    <row r="5608" spans="13:17">
      <c r="M5608" s="247"/>
      <c r="N5608" s="247"/>
      <c r="O5608" s="247"/>
      <c r="P5608" s="247"/>
      <c r="Q5608" s="247"/>
    </row>
    <row r="5609" spans="13:17">
      <c r="M5609" s="247"/>
      <c r="N5609" s="247"/>
      <c r="O5609" s="247"/>
      <c r="P5609" s="247"/>
      <c r="Q5609" s="247"/>
    </row>
    <row r="5610" spans="13:17">
      <c r="M5610" s="247"/>
      <c r="N5610" s="247"/>
      <c r="O5610" s="247"/>
      <c r="P5610" s="247"/>
      <c r="Q5610" s="247"/>
    </row>
    <row r="5611" spans="13:17">
      <c r="M5611" s="247"/>
      <c r="N5611" s="247"/>
      <c r="O5611" s="247"/>
      <c r="P5611" s="247"/>
      <c r="Q5611" s="247"/>
    </row>
    <row r="5612" spans="13:17">
      <c r="M5612" s="247"/>
      <c r="N5612" s="247"/>
      <c r="O5612" s="247"/>
      <c r="P5612" s="247"/>
      <c r="Q5612" s="247"/>
    </row>
    <row r="5613" spans="13:17">
      <c r="M5613" s="247"/>
      <c r="N5613" s="247"/>
      <c r="O5613" s="247"/>
      <c r="P5613" s="247"/>
      <c r="Q5613" s="247"/>
    </row>
    <row r="5614" spans="13:17">
      <c r="M5614" s="247"/>
      <c r="N5614" s="247"/>
      <c r="O5614" s="247"/>
      <c r="P5614" s="247"/>
      <c r="Q5614" s="247"/>
    </row>
    <row r="5615" spans="13:17">
      <c r="M5615" s="247"/>
      <c r="N5615" s="247"/>
      <c r="O5615" s="247"/>
      <c r="P5615" s="247"/>
      <c r="Q5615" s="247"/>
    </row>
    <row r="5616" spans="13:17">
      <c r="M5616" s="247"/>
      <c r="N5616" s="247"/>
      <c r="O5616" s="247"/>
      <c r="P5616" s="247"/>
      <c r="Q5616" s="247"/>
    </row>
    <row r="5617" spans="13:17">
      <c r="M5617" s="247"/>
      <c r="N5617" s="247"/>
      <c r="O5617" s="247"/>
      <c r="P5617" s="247"/>
      <c r="Q5617" s="247"/>
    </row>
    <row r="5618" spans="13:17">
      <c r="M5618" s="247"/>
      <c r="N5618" s="247"/>
      <c r="O5618" s="247"/>
      <c r="P5618" s="247"/>
      <c r="Q5618" s="247"/>
    </row>
    <row r="5619" spans="13:17">
      <c r="M5619" s="247"/>
      <c r="N5619" s="247"/>
      <c r="O5619" s="247"/>
      <c r="P5619" s="247"/>
      <c r="Q5619" s="247"/>
    </row>
    <row r="5620" spans="13:17">
      <c r="M5620" s="247"/>
      <c r="N5620" s="247"/>
      <c r="O5620" s="247"/>
      <c r="P5620" s="247"/>
      <c r="Q5620" s="247"/>
    </row>
    <row r="5621" spans="13:17">
      <c r="M5621" s="247"/>
      <c r="N5621" s="247"/>
      <c r="O5621" s="247"/>
      <c r="P5621" s="247"/>
      <c r="Q5621" s="247"/>
    </row>
    <row r="5622" spans="13:17">
      <c r="M5622" s="247"/>
      <c r="N5622" s="247"/>
      <c r="O5622" s="247"/>
      <c r="P5622" s="247"/>
      <c r="Q5622" s="247"/>
    </row>
    <row r="5623" spans="13:17">
      <c r="M5623" s="247"/>
      <c r="N5623" s="247"/>
      <c r="O5623" s="247"/>
      <c r="P5623" s="247"/>
      <c r="Q5623" s="247"/>
    </row>
    <row r="5624" spans="13:17">
      <c r="M5624" s="247"/>
      <c r="N5624" s="247"/>
      <c r="O5624" s="247"/>
      <c r="P5624" s="247"/>
      <c r="Q5624" s="247"/>
    </row>
    <row r="5625" spans="13:17">
      <c r="M5625" s="247"/>
      <c r="N5625" s="247"/>
      <c r="O5625" s="247"/>
      <c r="P5625" s="247"/>
      <c r="Q5625" s="247"/>
    </row>
    <row r="5626" spans="13:17">
      <c r="M5626" s="247"/>
      <c r="N5626" s="247"/>
      <c r="O5626" s="247"/>
      <c r="P5626" s="247"/>
      <c r="Q5626" s="247"/>
    </row>
    <row r="5627" spans="13:17">
      <c r="M5627" s="247"/>
      <c r="N5627" s="247"/>
      <c r="O5627" s="247"/>
      <c r="P5627" s="247"/>
      <c r="Q5627" s="247"/>
    </row>
    <row r="5628" spans="13:17">
      <c r="M5628" s="247"/>
      <c r="N5628" s="247"/>
      <c r="O5628" s="247"/>
      <c r="P5628" s="247"/>
      <c r="Q5628" s="247"/>
    </row>
    <row r="5629" spans="13:17">
      <c r="M5629" s="247"/>
      <c r="N5629" s="247"/>
      <c r="O5629" s="247"/>
      <c r="P5629" s="247"/>
      <c r="Q5629" s="247"/>
    </row>
    <row r="5630" spans="13:17">
      <c r="M5630" s="247"/>
      <c r="N5630" s="247"/>
      <c r="O5630" s="247"/>
      <c r="P5630" s="247"/>
      <c r="Q5630" s="247"/>
    </row>
    <row r="5631" spans="13:17">
      <c r="M5631" s="247"/>
      <c r="N5631" s="247"/>
      <c r="O5631" s="247"/>
      <c r="P5631" s="247"/>
      <c r="Q5631" s="247"/>
    </row>
    <row r="5632" spans="13:17">
      <c r="M5632" s="247"/>
      <c r="N5632" s="247"/>
      <c r="O5632" s="247"/>
      <c r="P5632" s="247"/>
      <c r="Q5632" s="247"/>
    </row>
    <row r="5633" spans="13:17">
      <c r="M5633" s="247"/>
      <c r="N5633" s="247"/>
      <c r="O5633" s="247"/>
      <c r="P5633" s="247"/>
      <c r="Q5633" s="247"/>
    </row>
    <row r="5634" spans="13:17">
      <c r="M5634" s="247"/>
      <c r="N5634" s="247"/>
      <c r="O5634" s="247"/>
      <c r="P5634" s="247"/>
      <c r="Q5634" s="247"/>
    </row>
    <row r="5635" spans="13:17">
      <c r="M5635" s="247"/>
      <c r="N5635" s="247"/>
      <c r="O5635" s="247"/>
      <c r="P5635" s="247"/>
      <c r="Q5635" s="247"/>
    </row>
    <row r="5636" spans="13:17">
      <c r="M5636" s="247"/>
      <c r="N5636" s="247"/>
      <c r="O5636" s="247"/>
      <c r="P5636" s="247"/>
      <c r="Q5636" s="247"/>
    </row>
    <row r="5637" spans="13:17">
      <c r="M5637" s="247"/>
      <c r="N5637" s="247"/>
      <c r="O5637" s="247"/>
      <c r="P5637" s="247"/>
      <c r="Q5637" s="247"/>
    </row>
    <row r="5638" spans="13:17">
      <c r="M5638" s="247"/>
      <c r="N5638" s="247"/>
      <c r="O5638" s="247"/>
      <c r="P5638" s="247"/>
      <c r="Q5638" s="247"/>
    </row>
    <row r="5639" spans="13:17">
      <c r="M5639" s="247"/>
      <c r="N5639" s="247"/>
      <c r="O5639" s="247"/>
      <c r="P5639" s="247"/>
      <c r="Q5639" s="247"/>
    </row>
    <row r="5640" spans="13:17">
      <c r="M5640" s="247"/>
      <c r="N5640" s="247"/>
      <c r="O5640" s="247"/>
      <c r="P5640" s="247"/>
      <c r="Q5640" s="247"/>
    </row>
    <row r="5641" spans="13:17">
      <c r="M5641" s="247"/>
      <c r="N5641" s="247"/>
      <c r="O5641" s="247"/>
      <c r="P5641" s="247"/>
      <c r="Q5641" s="247"/>
    </row>
    <row r="5642" spans="13:17">
      <c r="M5642" s="247"/>
      <c r="N5642" s="247"/>
      <c r="O5642" s="247"/>
      <c r="P5642" s="247"/>
      <c r="Q5642" s="247"/>
    </row>
    <row r="5643" spans="13:17">
      <c r="M5643" s="247"/>
      <c r="N5643" s="247"/>
      <c r="O5643" s="247"/>
      <c r="P5643" s="247"/>
      <c r="Q5643" s="247"/>
    </row>
    <row r="5644" spans="13:17">
      <c r="M5644" s="247"/>
      <c r="N5644" s="247"/>
      <c r="O5644" s="247"/>
      <c r="P5644" s="247"/>
      <c r="Q5644" s="247"/>
    </row>
    <row r="5645" spans="13:17">
      <c r="M5645" s="247"/>
      <c r="N5645" s="247"/>
      <c r="O5645" s="247"/>
      <c r="P5645" s="247"/>
      <c r="Q5645" s="247"/>
    </row>
    <row r="5646" spans="13:17">
      <c r="M5646" s="247"/>
      <c r="N5646" s="247"/>
      <c r="O5646" s="247"/>
      <c r="P5646" s="247"/>
      <c r="Q5646" s="247"/>
    </row>
    <row r="5647" spans="13:17">
      <c r="M5647" s="247"/>
      <c r="N5647" s="247"/>
      <c r="O5647" s="247"/>
      <c r="P5647" s="247"/>
      <c r="Q5647" s="247"/>
    </row>
    <row r="5648" spans="13:17">
      <c r="M5648" s="247"/>
      <c r="N5648" s="247"/>
      <c r="O5648" s="247"/>
      <c r="P5648" s="247"/>
      <c r="Q5648" s="247"/>
    </row>
    <row r="5649" spans="13:17">
      <c r="M5649" s="247"/>
      <c r="N5649" s="247"/>
      <c r="O5649" s="247"/>
      <c r="P5649" s="247"/>
      <c r="Q5649" s="247"/>
    </row>
    <row r="5650" spans="13:17">
      <c r="M5650" s="247"/>
      <c r="N5650" s="247"/>
      <c r="O5650" s="247"/>
      <c r="P5650" s="247"/>
      <c r="Q5650" s="247"/>
    </row>
    <row r="5651" spans="13:17">
      <c r="M5651" s="247"/>
      <c r="N5651" s="247"/>
      <c r="O5651" s="247"/>
      <c r="P5651" s="247"/>
      <c r="Q5651" s="247"/>
    </row>
    <row r="5652" spans="13:17">
      <c r="M5652" s="247"/>
      <c r="N5652" s="247"/>
      <c r="O5652" s="247"/>
      <c r="P5652" s="247"/>
      <c r="Q5652" s="247"/>
    </row>
    <row r="5653" spans="13:17">
      <c r="M5653" s="247"/>
      <c r="N5653" s="247"/>
      <c r="O5653" s="247"/>
      <c r="P5653" s="247"/>
      <c r="Q5653" s="247"/>
    </row>
    <row r="5654" spans="13:17">
      <c r="M5654" s="247"/>
      <c r="N5654" s="247"/>
      <c r="O5654" s="247"/>
      <c r="P5654" s="247"/>
      <c r="Q5654" s="247"/>
    </row>
    <row r="5655" spans="13:17">
      <c r="M5655" s="247"/>
      <c r="N5655" s="247"/>
      <c r="O5655" s="247"/>
      <c r="P5655" s="247"/>
      <c r="Q5655" s="247"/>
    </row>
    <row r="5656" spans="13:17">
      <c r="M5656" s="247"/>
      <c r="N5656" s="247"/>
      <c r="O5656" s="247"/>
      <c r="P5656" s="247"/>
      <c r="Q5656" s="247"/>
    </row>
    <row r="5657" spans="13:17">
      <c r="M5657" s="247"/>
      <c r="N5657" s="247"/>
      <c r="O5657" s="247"/>
      <c r="P5657" s="247"/>
      <c r="Q5657" s="247"/>
    </row>
    <row r="5658" spans="13:17">
      <c r="M5658" s="247"/>
      <c r="N5658" s="247"/>
      <c r="O5658" s="247"/>
      <c r="P5658" s="247"/>
      <c r="Q5658" s="247"/>
    </row>
    <row r="5659" spans="13:17">
      <c r="M5659" s="247"/>
      <c r="N5659" s="247"/>
      <c r="O5659" s="247"/>
      <c r="P5659" s="247"/>
      <c r="Q5659" s="247"/>
    </row>
    <row r="5660" spans="13:17">
      <c r="M5660" s="247"/>
      <c r="N5660" s="247"/>
      <c r="O5660" s="247"/>
      <c r="P5660" s="247"/>
      <c r="Q5660" s="247"/>
    </row>
    <row r="5661" spans="13:17">
      <c r="M5661" s="247"/>
      <c r="N5661" s="247"/>
      <c r="O5661" s="247"/>
      <c r="P5661" s="247"/>
      <c r="Q5661" s="247"/>
    </row>
    <row r="5662" spans="13:17">
      <c r="M5662" s="247"/>
      <c r="N5662" s="247"/>
      <c r="O5662" s="247"/>
      <c r="P5662" s="247"/>
      <c r="Q5662" s="247"/>
    </row>
    <row r="5663" spans="13:17">
      <c r="M5663" s="247"/>
      <c r="N5663" s="247"/>
      <c r="O5663" s="247"/>
      <c r="P5663" s="247"/>
      <c r="Q5663" s="247"/>
    </row>
    <row r="5664" spans="13:17">
      <c r="M5664" s="247"/>
      <c r="N5664" s="247"/>
      <c r="O5664" s="247"/>
      <c r="P5664" s="247"/>
      <c r="Q5664" s="247"/>
    </row>
    <row r="5665" spans="13:17">
      <c r="M5665" s="247"/>
      <c r="N5665" s="247"/>
      <c r="O5665" s="247"/>
      <c r="P5665" s="247"/>
      <c r="Q5665" s="247"/>
    </row>
    <row r="5666" spans="13:17">
      <c r="M5666" s="247"/>
      <c r="N5666" s="247"/>
      <c r="O5666" s="247"/>
      <c r="P5666" s="247"/>
      <c r="Q5666" s="247"/>
    </row>
    <row r="5667" spans="13:17">
      <c r="M5667" s="247"/>
      <c r="N5667" s="247"/>
      <c r="O5667" s="247"/>
      <c r="P5667" s="247"/>
      <c r="Q5667" s="247"/>
    </row>
    <row r="5668" spans="13:17">
      <c r="M5668" s="247"/>
      <c r="N5668" s="247"/>
      <c r="O5668" s="247"/>
      <c r="P5668" s="247"/>
      <c r="Q5668" s="247"/>
    </row>
    <row r="5669" spans="13:17">
      <c r="M5669" s="247"/>
      <c r="N5669" s="247"/>
      <c r="O5669" s="247"/>
      <c r="P5669" s="247"/>
      <c r="Q5669" s="247"/>
    </row>
    <row r="5670" spans="13:17">
      <c r="M5670" s="247"/>
      <c r="N5670" s="247"/>
      <c r="O5670" s="247"/>
      <c r="P5670" s="247"/>
      <c r="Q5670" s="247"/>
    </row>
    <row r="5671" spans="13:17">
      <c r="M5671" s="247"/>
      <c r="N5671" s="247"/>
      <c r="O5671" s="247"/>
      <c r="P5671" s="247"/>
      <c r="Q5671" s="247"/>
    </row>
    <row r="5672" spans="13:17">
      <c r="M5672" s="247"/>
      <c r="N5672" s="247"/>
      <c r="O5672" s="247"/>
      <c r="P5672" s="247"/>
      <c r="Q5672" s="247"/>
    </row>
    <row r="5673" spans="13:17">
      <c r="M5673" s="247"/>
      <c r="N5673" s="247"/>
      <c r="O5673" s="247"/>
      <c r="P5673" s="247"/>
      <c r="Q5673" s="247"/>
    </row>
    <row r="5674" spans="13:17">
      <c r="M5674" s="247"/>
      <c r="N5674" s="247"/>
      <c r="O5674" s="247"/>
      <c r="P5674" s="247"/>
      <c r="Q5674" s="247"/>
    </row>
    <row r="5675" spans="13:17">
      <c r="M5675" s="247"/>
      <c r="N5675" s="247"/>
      <c r="O5675" s="247"/>
      <c r="P5675" s="247"/>
      <c r="Q5675" s="247"/>
    </row>
    <row r="5676" spans="13:17">
      <c r="M5676" s="247"/>
      <c r="N5676" s="247"/>
      <c r="O5676" s="247"/>
      <c r="P5676" s="247"/>
      <c r="Q5676" s="247"/>
    </row>
    <row r="5677" spans="13:17">
      <c r="M5677" s="247"/>
      <c r="N5677" s="247"/>
      <c r="O5677" s="247"/>
      <c r="P5677" s="247"/>
      <c r="Q5677" s="247"/>
    </row>
    <row r="5678" spans="13:17">
      <c r="M5678" s="247"/>
      <c r="N5678" s="247"/>
      <c r="O5678" s="247"/>
      <c r="P5678" s="247"/>
      <c r="Q5678" s="247"/>
    </row>
    <row r="5679" spans="13:17">
      <c r="M5679" s="247"/>
      <c r="N5679" s="247"/>
      <c r="O5679" s="247"/>
      <c r="P5679" s="247"/>
      <c r="Q5679" s="247"/>
    </row>
    <row r="5680" spans="13:17">
      <c r="M5680" s="247"/>
      <c r="N5680" s="247"/>
      <c r="O5680" s="247"/>
      <c r="P5680" s="247"/>
      <c r="Q5680" s="247"/>
    </row>
    <row r="5681" spans="13:17">
      <c r="M5681" s="247"/>
      <c r="N5681" s="247"/>
      <c r="O5681" s="247"/>
      <c r="P5681" s="247"/>
      <c r="Q5681" s="247"/>
    </row>
    <row r="5682" spans="13:17">
      <c r="M5682" s="247"/>
      <c r="N5682" s="247"/>
      <c r="O5682" s="247"/>
      <c r="P5682" s="247"/>
      <c r="Q5682" s="247"/>
    </row>
    <row r="5683" spans="13:17">
      <c r="M5683" s="247"/>
      <c r="N5683" s="247"/>
      <c r="O5683" s="247"/>
      <c r="P5683" s="247"/>
      <c r="Q5683" s="247"/>
    </row>
    <row r="5684" spans="13:17">
      <c r="M5684" s="247"/>
      <c r="N5684" s="247"/>
      <c r="O5684" s="247"/>
      <c r="P5684" s="247"/>
      <c r="Q5684" s="247"/>
    </row>
    <row r="5685" spans="13:17">
      <c r="M5685" s="247"/>
      <c r="N5685" s="247"/>
      <c r="O5685" s="247"/>
      <c r="P5685" s="247"/>
      <c r="Q5685" s="247"/>
    </row>
    <row r="5686" spans="13:17">
      <c r="M5686" s="247"/>
      <c r="N5686" s="247"/>
      <c r="O5686" s="247"/>
      <c r="P5686" s="247"/>
      <c r="Q5686" s="247"/>
    </row>
    <row r="5687" spans="13:17">
      <c r="M5687" s="247"/>
      <c r="N5687" s="247"/>
      <c r="O5687" s="247"/>
      <c r="P5687" s="247"/>
      <c r="Q5687" s="247"/>
    </row>
    <row r="5688" spans="13:17">
      <c r="M5688" s="247"/>
      <c r="N5688" s="247"/>
      <c r="O5688" s="247"/>
      <c r="P5688" s="247"/>
      <c r="Q5688" s="247"/>
    </row>
    <row r="5689" spans="13:17">
      <c r="M5689" s="247"/>
      <c r="N5689" s="247"/>
      <c r="O5689" s="247"/>
      <c r="P5689" s="247"/>
      <c r="Q5689" s="247"/>
    </row>
    <row r="5690" spans="13:17">
      <c r="M5690" s="247"/>
      <c r="N5690" s="247"/>
      <c r="O5690" s="247"/>
      <c r="P5690" s="247"/>
      <c r="Q5690" s="247"/>
    </row>
    <row r="5691" spans="13:17">
      <c r="M5691" s="247"/>
      <c r="N5691" s="247"/>
      <c r="O5691" s="247"/>
      <c r="P5691" s="247"/>
      <c r="Q5691" s="247"/>
    </row>
    <row r="5692" spans="13:17">
      <c r="M5692" s="247"/>
      <c r="N5692" s="247"/>
      <c r="O5692" s="247"/>
      <c r="P5692" s="247"/>
      <c r="Q5692" s="247"/>
    </row>
    <row r="5693" spans="13:17">
      <c r="M5693" s="247"/>
      <c r="N5693" s="247"/>
      <c r="O5693" s="247"/>
      <c r="P5693" s="247"/>
      <c r="Q5693" s="247"/>
    </row>
    <row r="5694" spans="13:17">
      <c r="M5694" s="247"/>
      <c r="N5694" s="247"/>
      <c r="O5694" s="247"/>
      <c r="P5694" s="247"/>
      <c r="Q5694" s="247"/>
    </row>
    <row r="5695" spans="13:17">
      <c r="M5695" s="247"/>
      <c r="N5695" s="247"/>
      <c r="O5695" s="247"/>
      <c r="P5695" s="247"/>
      <c r="Q5695" s="247"/>
    </row>
    <row r="5696" spans="13:17">
      <c r="M5696" s="247"/>
      <c r="N5696" s="247"/>
      <c r="O5696" s="247"/>
      <c r="P5696" s="247"/>
      <c r="Q5696" s="247"/>
    </row>
    <row r="5697" spans="13:17">
      <c r="M5697" s="247"/>
      <c r="N5697" s="247"/>
      <c r="O5697" s="247"/>
      <c r="P5697" s="247"/>
      <c r="Q5697" s="247"/>
    </row>
    <row r="5698" spans="13:17">
      <c r="M5698" s="247"/>
      <c r="N5698" s="247"/>
      <c r="O5698" s="247"/>
      <c r="P5698" s="247"/>
      <c r="Q5698" s="247"/>
    </row>
    <row r="5699" spans="13:17">
      <c r="M5699" s="247"/>
      <c r="N5699" s="247"/>
      <c r="O5699" s="247"/>
      <c r="P5699" s="247"/>
      <c r="Q5699" s="247"/>
    </row>
    <row r="5700" spans="13:17">
      <c r="M5700" s="247"/>
      <c r="N5700" s="247"/>
      <c r="O5700" s="247"/>
      <c r="P5700" s="247"/>
      <c r="Q5700" s="247"/>
    </row>
    <row r="5701" spans="13:17">
      <c r="M5701" s="247"/>
      <c r="N5701" s="247"/>
      <c r="O5701" s="247"/>
      <c r="P5701" s="247"/>
      <c r="Q5701" s="247"/>
    </row>
    <row r="5702" spans="13:17">
      <c r="M5702" s="247"/>
      <c r="N5702" s="247"/>
      <c r="O5702" s="247"/>
      <c r="P5702" s="247"/>
      <c r="Q5702" s="247"/>
    </row>
    <row r="5703" spans="13:17">
      <c r="M5703" s="247"/>
      <c r="N5703" s="247"/>
      <c r="O5703" s="247"/>
      <c r="P5703" s="247"/>
      <c r="Q5703" s="247"/>
    </row>
    <row r="5704" spans="13:17">
      <c r="M5704" s="247"/>
      <c r="N5704" s="247"/>
      <c r="O5704" s="247"/>
      <c r="P5704" s="247"/>
      <c r="Q5704" s="247"/>
    </row>
    <row r="5705" spans="13:17">
      <c r="M5705" s="247"/>
      <c r="N5705" s="247"/>
      <c r="O5705" s="247"/>
      <c r="P5705" s="247"/>
      <c r="Q5705" s="247"/>
    </row>
    <row r="5706" spans="13:17">
      <c r="M5706" s="247"/>
      <c r="N5706" s="247"/>
      <c r="O5706" s="247"/>
      <c r="P5706" s="247"/>
      <c r="Q5706" s="247"/>
    </row>
    <row r="5707" spans="13:17">
      <c r="M5707" s="247"/>
      <c r="N5707" s="247"/>
      <c r="O5707" s="247"/>
      <c r="P5707" s="247"/>
      <c r="Q5707" s="247"/>
    </row>
    <row r="5708" spans="13:17">
      <c r="M5708" s="247"/>
      <c r="N5708" s="247"/>
      <c r="O5708" s="247"/>
      <c r="P5708" s="247"/>
      <c r="Q5708" s="247"/>
    </row>
    <row r="5709" spans="13:17">
      <c r="M5709" s="247"/>
      <c r="N5709" s="247"/>
      <c r="O5709" s="247"/>
      <c r="P5709" s="247"/>
      <c r="Q5709" s="247"/>
    </row>
    <row r="5710" spans="13:17">
      <c r="M5710" s="247"/>
      <c r="N5710" s="247"/>
      <c r="O5710" s="247"/>
      <c r="P5710" s="247"/>
      <c r="Q5710" s="247"/>
    </row>
    <row r="5711" spans="13:17">
      <c r="M5711" s="247"/>
      <c r="N5711" s="247"/>
      <c r="O5711" s="247"/>
      <c r="P5711" s="247"/>
      <c r="Q5711" s="247"/>
    </row>
    <row r="5712" spans="13:17">
      <c r="M5712" s="247"/>
      <c r="N5712" s="247"/>
      <c r="O5712" s="247"/>
      <c r="P5712" s="247"/>
      <c r="Q5712" s="247"/>
    </row>
    <row r="5713" spans="13:17">
      <c r="M5713" s="247"/>
      <c r="N5713" s="247"/>
      <c r="O5713" s="247"/>
      <c r="P5713" s="247"/>
      <c r="Q5713" s="247"/>
    </row>
    <row r="5714" spans="13:17">
      <c r="M5714" s="247"/>
      <c r="N5714" s="247"/>
      <c r="O5714" s="247"/>
      <c r="P5714" s="247"/>
      <c r="Q5714" s="247"/>
    </row>
    <row r="5715" spans="13:17">
      <c r="M5715" s="247"/>
      <c r="N5715" s="247"/>
      <c r="O5715" s="247"/>
      <c r="P5715" s="247"/>
      <c r="Q5715" s="247"/>
    </row>
    <row r="5716" spans="13:17">
      <c r="M5716" s="247"/>
      <c r="N5716" s="247"/>
      <c r="O5716" s="247"/>
      <c r="P5716" s="247"/>
      <c r="Q5716" s="247"/>
    </row>
    <row r="5717" spans="13:17">
      <c r="M5717" s="247"/>
      <c r="N5717" s="247"/>
      <c r="O5717" s="247"/>
      <c r="P5717" s="247"/>
      <c r="Q5717" s="247"/>
    </row>
    <row r="5718" spans="13:17">
      <c r="M5718" s="247"/>
      <c r="N5718" s="247"/>
      <c r="O5718" s="247"/>
      <c r="P5718" s="247"/>
      <c r="Q5718" s="247"/>
    </row>
    <row r="5719" spans="13:17">
      <c r="M5719" s="247"/>
      <c r="N5719" s="247"/>
      <c r="O5719" s="247"/>
      <c r="P5719" s="247"/>
      <c r="Q5719" s="247"/>
    </row>
    <row r="5720" spans="13:17">
      <c r="M5720" s="247"/>
      <c r="N5720" s="247"/>
      <c r="O5720" s="247"/>
      <c r="P5720" s="247"/>
      <c r="Q5720" s="247"/>
    </row>
    <row r="5721" spans="13:17">
      <c r="M5721" s="247"/>
      <c r="N5721" s="247"/>
      <c r="O5721" s="247"/>
      <c r="P5721" s="247"/>
      <c r="Q5721" s="247"/>
    </row>
    <row r="5722" spans="13:17">
      <c r="M5722" s="247"/>
      <c r="N5722" s="247"/>
      <c r="O5722" s="247"/>
      <c r="P5722" s="247"/>
      <c r="Q5722" s="247"/>
    </row>
    <row r="5723" spans="13:17">
      <c r="M5723" s="247"/>
      <c r="N5723" s="247"/>
      <c r="O5723" s="247"/>
      <c r="P5723" s="247"/>
      <c r="Q5723" s="247"/>
    </row>
    <row r="5724" spans="13:17">
      <c r="M5724" s="247"/>
      <c r="N5724" s="247"/>
      <c r="O5724" s="247"/>
      <c r="P5724" s="247"/>
      <c r="Q5724" s="247"/>
    </row>
    <row r="5725" spans="13:17">
      <c r="M5725" s="247"/>
      <c r="N5725" s="247"/>
      <c r="O5725" s="247"/>
      <c r="P5725" s="247"/>
      <c r="Q5725" s="247"/>
    </row>
    <row r="5726" spans="13:17">
      <c r="M5726" s="247"/>
      <c r="N5726" s="247"/>
      <c r="O5726" s="247"/>
      <c r="P5726" s="247"/>
      <c r="Q5726" s="247"/>
    </row>
    <row r="5727" spans="13:17">
      <c r="M5727" s="247"/>
      <c r="N5727" s="247"/>
      <c r="O5727" s="247"/>
      <c r="P5727" s="247"/>
      <c r="Q5727" s="247"/>
    </row>
    <row r="5728" spans="13:17">
      <c r="M5728" s="247"/>
      <c r="N5728" s="247"/>
      <c r="O5728" s="247"/>
      <c r="P5728" s="247"/>
      <c r="Q5728" s="247"/>
    </row>
    <row r="5729" spans="13:17">
      <c r="M5729" s="247"/>
      <c r="N5729" s="247"/>
      <c r="O5729" s="247"/>
      <c r="P5729" s="247"/>
      <c r="Q5729" s="247"/>
    </row>
    <row r="5730" spans="13:17">
      <c r="M5730" s="247"/>
      <c r="N5730" s="247"/>
      <c r="O5730" s="247"/>
      <c r="P5730" s="247"/>
      <c r="Q5730" s="247"/>
    </row>
    <row r="5731" spans="13:17">
      <c r="M5731" s="247"/>
      <c r="N5731" s="247"/>
      <c r="O5731" s="247"/>
      <c r="P5731" s="247"/>
      <c r="Q5731" s="247"/>
    </row>
    <row r="5732" spans="13:17">
      <c r="M5732" s="247"/>
      <c r="N5732" s="247"/>
      <c r="O5732" s="247"/>
      <c r="P5732" s="247"/>
      <c r="Q5732" s="247"/>
    </row>
    <row r="5733" spans="13:17">
      <c r="M5733" s="247"/>
      <c r="N5733" s="247"/>
      <c r="O5733" s="247"/>
      <c r="P5733" s="247"/>
      <c r="Q5733" s="247"/>
    </row>
    <row r="5734" spans="13:17">
      <c r="M5734" s="247"/>
      <c r="N5734" s="247"/>
      <c r="O5734" s="247"/>
      <c r="P5734" s="247"/>
      <c r="Q5734" s="247"/>
    </row>
    <row r="5735" spans="13:17">
      <c r="M5735" s="247"/>
      <c r="N5735" s="247"/>
      <c r="O5735" s="247"/>
      <c r="P5735" s="247"/>
      <c r="Q5735" s="247"/>
    </row>
    <row r="5736" spans="13:17">
      <c r="M5736" s="247"/>
      <c r="N5736" s="247"/>
      <c r="O5736" s="247"/>
      <c r="P5736" s="247"/>
      <c r="Q5736" s="247"/>
    </row>
    <row r="5737" spans="13:17">
      <c r="M5737" s="247"/>
      <c r="N5737" s="247"/>
      <c r="O5737" s="247"/>
      <c r="P5737" s="247"/>
      <c r="Q5737" s="247"/>
    </row>
    <row r="5738" spans="13:17">
      <c r="M5738" s="247"/>
      <c r="N5738" s="247"/>
      <c r="O5738" s="247"/>
      <c r="P5738" s="247"/>
      <c r="Q5738" s="247"/>
    </row>
    <row r="5739" spans="13:17">
      <c r="M5739" s="247"/>
      <c r="N5739" s="247"/>
      <c r="O5739" s="247"/>
      <c r="P5739" s="247"/>
      <c r="Q5739" s="247"/>
    </row>
    <row r="5740" spans="13:17">
      <c r="M5740" s="247"/>
      <c r="N5740" s="247"/>
      <c r="O5740" s="247"/>
      <c r="P5740" s="247"/>
      <c r="Q5740" s="247"/>
    </row>
    <row r="5741" spans="13:17">
      <c r="M5741" s="247"/>
      <c r="N5741" s="247"/>
      <c r="O5741" s="247"/>
      <c r="P5741" s="247"/>
      <c r="Q5741" s="247"/>
    </row>
    <row r="5742" spans="13:17">
      <c r="M5742" s="247"/>
      <c r="N5742" s="247"/>
      <c r="O5742" s="247"/>
      <c r="P5742" s="247"/>
      <c r="Q5742" s="247"/>
    </row>
    <row r="5743" spans="13:17">
      <c r="M5743" s="247"/>
      <c r="N5743" s="247"/>
      <c r="O5743" s="247"/>
      <c r="P5743" s="247"/>
      <c r="Q5743" s="247"/>
    </row>
    <row r="5744" spans="13:17">
      <c r="M5744" s="247"/>
      <c r="N5744" s="247"/>
      <c r="O5744" s="247"/>
      <c r="P5744" s="247"/>
      <c r="Q5744" s="247"/>
    </row>
    <row r="5745" spans="13:17">
      <c r="M5745" s="247"/>
      <c r="N5745" s="247"/>
      <c r="O5745" s="247"/>
      <c r="P5745" s="247"/>
      <c r="Q5745" s="247"/>
    </row>
    <row r="5746" spans="13:17">
      <c r="M5746" s="247"/>
      <c r="N5746" s="247"/>
      <c r="O5746" s="247"/>
      <c r="P5746" s="247"/>
      <c r="Q5746" s="247"/>
    </row>
    <row r="5747" spans="13:17">
      <c r="M5747" s="247"/>
      <c r="N5747" s="247"/>
      <c r="O5747" s="247"/>
      <c r="P5747" s="247"/>
      <c r="Q5747" s="247"/>
    </row>
    <row r="5748" spans="13:17">
      <c r="M5748" s="247"/>
      <c r="N5748" s="247"/>
      <c r="O5748" s="247"/>
      <c r="P5748" s="247"/>
      <c r="Q5748" s="247"/>
    </row>
    <row r="5749" spans="13:17">
      <c r="M5749" s="247"/>
      <c r="N5749" s="247"/>
      <c r="O5749" s="247"/>
      <c r="P5749" s="247"/>
      <c r="Q5749" s="247"/>
    </row>
    <row r="5750" spans="13:17">
      <c r="M5750" s="247"/>
      <c r="N5750" s="247"/>
      <c r="O5750" s="247"/>
      <c r="P5750" s="247"/>
      <c r="Q5750" s="247"/>
    </row>
    <row r="5751" spans="13:17">
      <c r="M5751" s="247"/>
      <c r="N5751" s="247"/>
      <c r="O5751" s="247"/>
      <c r="P5751" s="247"/>
      <c r="Q5751" s="247"/>
    </row>
    <row r="5752" spans="13:17">
      <c r="M5752" s="247"/>
      <c r="N5752" s="247"/>
      <c r="O5752" s="247"/>
      <c r="P5752" s="247"/>
      <c r="Q5752" s="247"/>
    </row>
    <row r="5753" spans="13:17">
      <c r="M5753" s="247"/>
      <c r="N5753" s="247"/>
      <c r="O5753" s="247"/>
      <c r="P5753" s="247"/>
      <c r="Q5753" s="247"/>
    </row>
    <row r="5754" spans="13:17">
      <c r="M5754" s="247"/>
      <c r="N5754" s="247"/>
      <c r="O5754" s="247"/>
      <c r="P5754" s="247"/>
      <c r="Q5754" s="247"/>
    </row>
    <row r="5755" spans="13:17">
      <c r="M5755" s="247"/>
      <c r="N5755" s="247"/>
      <c r="O5755" s="247"/>
      <c r="P5755" s="247"/>
      <c r="Q5755" s="247"/>
    </row>
    <row r="5756" spans="13:17">
      <c r="M5756" s="247"/>
      <c r="N5756" s="247"/>
      <c r="O5756" s="247"/>
      <c r="P5756" s="247"/>
      <c r="Q5756" s="247"/>
    </row>
    <row r="5757" spans="13:17">
      <c r="M5757" s="247"/>
      <c r="N5757" s="247"/>
      <c r="O5757" s="247"/>
      <c r="P5757" s="247"/>
      <c r="Q5757" s="247"/>
    </row>
    <row r="5758" spans="13:17">
      <c r="M5758" s="247"/>
      <c r="N5758" s="247"/>
      <c r="O5758" s="247"/>
      <c r="P5758" s="247"/>
      <c r="Q5758" s="247"/>
    </row>
    <row r="5759" spans="13:17">
      <c r="M5759" s="247"/>
      <c r="N5759" s="247"/>
      <c r="O5759" s="247"/>
      <c r="P5759" s="247"/>
      <c r="Q5759" s="247"/>
    </row>
    <row r="5760" spans="13:17">
      <c r="M5760" s="247"/>
      <c r="N5760" s="247"/>
      <c r="O5760" s="247"/>
      <c r="P5760" s="247"/>
      <c r="Q5760" s="247"/>
    </row>
    <row r="5761" spans="13:17">
      <c r="M5761" s="247"/>
      <c r="N5761" s="247"/>
      <c r="O5761" s="247"/>
      <c r="P5761" s="247"/>
      <c r="Q5761" s="247"/>
    </row>
    <row r="5762" spans="13:17">
      <c r="M5762" s="247"/>
      <c r="N5762" s="247"/>
      <c r="O5762" s="247"/>
      <c r="P5762" s="247"/>
      <c r="Q5762" s="247"/>
    </row>
    <row r="5763" spans="13:17">
      <c r="M5763" s="247"/>
      <c r="N5763" s="247"/>
      <c r="O5763" s="247"/>
      <c r="P5763" s="247"/>
      <c r="Q5763" s="247"/>
    </row>
    <row r="5764" spans="13:17">
      <c r="M5764" s="247"/>
      <c r="N5764" s="247"/>
      <c r="O5764" s="247"/>
      <c r="P5764" s="247"/>
      <c r="Q5764" s="247"/>
    </row>
    <row r="5765" spans="13:17">
      <c r="M5765" s="247"/>
      <c r="N5765" s="247"/>
      <c r="O5765" s="247"/>
      <c r="P5765" s="247"/>
      <c r="Q5765" s="247"/>
    </row>
    <row r="5766" spans="13:17">
      <c r="M5766" s="247"/>
      <c r="N5766" s="247"/>
      <c r="O5766" s="247"/>
      <c r="P5766" s="247"/>
      <c r="Q5766" s="247"/>
    </row>
    <row r="5767" spans="13:17">
      <c r="M5767" s="247"/>
      <c r="N5767" s="247"/>
      <c r="O5767" s="247"/>
      <c r="P5767" s="247"/>
      <c r="Q5767" s="247"/>
    </row>
    <row r="5768" spans="13:17">
      <c r="M5768" s="247"/>
      <c r="N5768" s="247"/>
      <c r="O5768" s="247"/>
      <c r="P5768" s="247"/>
      <c r="Q5768" s="247"/>
    </row>
    <row r="5769" spans="13:17">
      <c r="M5769" s="247"/>
      <c r="N5769" s="247"/>
      <c r="O5769" s="247"/>
      <c r="P5769" s="247"/>
      <c r="Q5769" s="247"/>
    </row>
    <row r="5770" spans="13:17">
      <c r="M5770" s="247"/>
      <c r="N5770" s="247"/>
      <c r="O5770" s="247"/>
      <c r="P5770" s="247"/>
      <c r="Q5770" s="247"/>
    </row>
    <row r="5771" spans="13:17">
      <c r="M5771" s="247"/>
      <c r="N5771" s="247"/>
      <c r="O5771" s="247"/>
      <c r="P5771" s="247"/>
      <c r="Q5771" s="247"/>
    </row>
    <row r="5772" spans="13:17">
      <c r="M5772" s="247"/>
      <c r="N5772" s="247"/>
      <c r="O5772" s="247"/>
      <c r="P5772" s="247"/>
      <c r="Q5772" s="247"/>
    </row>
    <row r="5773" spans="13:17">
      <c r="M5773" s="247"/>
      <c r="N5773" s="247"/>
      <c r="O5773" s="247"/>
      <c r="P5773" s="247"/>
      <c r="Q5773" s="247"/>
    </row>
    <row r="5774" spans="13:17">
      <c r="M5774" s="247"/>
      <c r="N5774" s="247"/>
      <c r="O5774" s="247"/>
      <c r="P5774" s="247"/>
      <c r="Q5774" s="247"/>
    </row>
    <row r="5775" spans="13:17">
      <c r="M5775" s="247"/>
      <c r="N5775" s="247"/>
      <c r="O5775" s="247"/>
      <c r="P5775" s="247"/>
      <c r="Q5775" s="247"/>
    </row>
    <row r="5776" spans="13:17">
      <c r="M5776" s="247"/>
      <c r="N5776" s="247"/>
      <c r="O5776" s="247"/>
      <c r="P5776" s="247"/>
      <c r="Q5776" s="247"/>
    </row>
    <row r="5777" spans="13:17">
      <c r="M5777" s="247"/>
      <c r="N5777" s="247"/>
      <c r="O5777" s="247"/>
      <c r="P5777" s="247"/>
      <c r="Q5777" s="247"/>
    </row>
    <row r="5778" spans="13:17">
      <c r="M5778" s="247"/>
      <c r="N5778" s="247"/>
      <c r="O5778" s="247"/>
      <c r="P5778" s="247"/>
      <c r="Q5778" s="247"/>
    </row>
    <row r="5779" spans="13:17">
      <c r="M5779" s="247"/>
      <c r="N5779" s="247"/>
      <c r="O5779" s="247"/>
      <c r="P5779" s="247"/>
      <c r="Q5779" s="247"/>
    </row>
    <row r="5780" spans="13:17">
      <c r="M5780" s="247"/>
      <c r="N5780" s="247"/>
      <c r="O5780" s="247"/>
      <c r="P5780" s="247"/>
      <c r="Q5780" s="247"/>
    </row>
    <row r="5781" spans="13:17">
      <c r="M5781" s="247"/>
      <c r="N5781" s="247"/>
      <c r="O5781" s="247"/>
      <c r="P5781" s="247"/>
      <c r="Q5781" s="247"/>
    </row>
    <row r="5782" spans="13:17">
      <c r="M5782" s="247"/>
      <c r="N5782" s="247"/>
      <c r="O5782" s="247"/>
      <c r="P5782" s="247"/>
      <c r="Q5782" s="247"/>
    </row>
    <row r="5783" spans="13:17">
      <c r="M5783" s="247"/>
      <c r="N5783" s="247"/>
      <c r="O5783" s="247"/>
      <c r="P5783" s="247"/>
      <c r="Q5783" s="247"/>
    </row>
    <row r="5784" spans="13:17">
      <c r="M5784" s="247"/>
      <c r="N5784" s="247"/>
      <c r="O5784" s="247"/>
      <c r="P5784" s="247"/>
      <c r="Q5784" s="247"/>
    </row>
    <row r="5785" spans="13:17">
      <c r="M5785" s="247"/>
      <c r="N5785" s="247"/>
      <c r="O5785" s="247"/>
      <c r="P5785" s="247"/>
      <c r="Q5785" s="247"/>
    </row>
    <row r="5786" spans="13:17">
      <c r="M5786" s="247"/>
      <c r="N5786" s="247"/>
      <c r="O5786" s="247"/>
      <c r="P5786" s="247"/>
      <c r="Q5786" s="247"/>
    </row>
    <row r="5787" spans="13:17">
      <c r="M5787" s="247"/>
      <c r="N5787" s="247"/>
      <c r="O5787" s="247"/>
      <c r="P5787" s="247"/>
      <c r="Q5787" s="247"/>
    </row>
    <row r="5788" spans="13:17">
      <c r="M5788" s="247"/>
      <c r="N5788" s="247"/>
      <c r="O5788" s="247"/>
      <c r="P5788" s="247"/>
      <c r="Q5788" s="247"/>
    </row>
    <row r="5789" spans="13:17">
      <c r="M5789" s="247"/>
      <c r="N5789" s="247"/>
      <c r="O5789" s="247"/>
      <c r="P5789" s="247"/>
      <c r="Q5789" s="247"/>
    </row>
    <row r="5790" spans="13:17">
      <c r="M5790" s="247"/>
      <c r="N5790" s="247"/>
      <c r="O5790" s="247"/>
      <c r="P5790" s="247"/>
      <c r="Q5790" s="247"/>
    </row>
    <row r="5791" spans="13:17">
      <c r="M5791" s="247"/>
      <c r="N5791" s="247"/>
      <c r="O5791" s="247"/>
      <c r="P5791" s="247"/>
      <c r="Q5791" s="247"/>
    </row>
    <row r="5792" spans="13:17">
      <c r="M5792" s="247"/>
      <c r="N5792" s="247"/>
      <c r="O5792" s="247"/>
      <c r="P5792" s="247"/>
      <c r="Q5792" s="247"/>
    </row>
    <row r="5793" spans="13:17">
      <c r="M5793" s="247"/>
      <c r="N5793" s="247"/>
      <c r="O5793" s="247"/>
      <c r="P5793" s="247"/>
      <c r="Q5793" s="247"/>
    </row>
    <row r="5794" spans="13:17">
      <c r="M5794" s="247"/>
      <c r="N5794" s="247"/>
      <c r="O5794" s="247"/>
      <c r="P5794" s="247"/>
      <c r="Q5794" s="247"/>
    </row>
    <row r="5795" spans="13:17">
      <c r="M5795" s="247"/>
      <c r="N5795" s="247"/>
      <c r="O5795" s="247"/>
      <c r="P5795" s="247"/>
      <c r="Q5795" s="247"/>
    </row>
    <row r="5796" spans="13:17">
      <c r="M5796" s="247"/>
      <c r="N5796" s="247"/>
      <c r="O5796" s="247"/>
      <c r="P5796" s="247"/>
      <c r="Q5796" s="247"/>
    </row>
    <row r="5797" spans="13:17">
      <c r="M5797" s="247"/>
      <c r="N5797" s="247"/>
      <c r="O5797" s="247"/>
      <c r="P5797" s="247"/>
      <c r="Q5797" s="247"/>
    </row>
    <row r="5798" spans="13:17">
      <c r="M5798" s="247"/>
      <c r="N5798" s="247"/>
      <c r="O5798" s="247"/>
      <c r="P5798" s="247"/>
      <c r="Q5798" s="247"/>
    </row>
    <row r="5799" spans="13:17">
      <c r="M5799" s="247"/>
      <c r="N5799" s="247"/>
      <c r="O5799" s="247"/>
      <c r="P5799" s="247"/>
      <c r="Q5799" s="247"/>
    </row>
    <row r="5800" spans="13:17">
      <c r="M5800" s="247"/>
      <c r="N5800" s="247"/>
      <c r="O5800" s="247"/>
      <c r="P5800" s="247"/>
      <c r="Q5800" s="247"/>
    </row>
    <row r="5801" spans="13:17">
      <c r="M5801" s="247"/>
      <c r="N5801" s="247"/>
      <c r="O5801" s="247"/>
      <c r="P5801" s="247"/>
      <c r="Q5801" s="247"/>
    </row>
    <row r="5802" spans="13:17">
      <c r="M5802" s="247"/>
      <c r="N5802" s="247"/>
      <c r="O5802" s="247"/>
      <c r="P5802" s="247"/>
      <c r="Q5802" s="247"/>
    </row>
    <row r="5803" spans="13:17">
      <c r="M5803" s="247"/>
      <c r="N5803" s="247"/>
      <c r="O5803" s="247"/>
      <c r="P5803" s="247"/>
      <c r="Q5803" s="247"/>
    </row>
    <row r="5804" spans="13:17">
      <c r="M5804" s="247"/>
      <c r="N5804" s="247"/>
      <c r="O5804" s="247"/>
      <c r="P5804" s="247"/>
      <c r="Q5804" s="247"/>
    </row>
    <row r="5805" spans="13:17">
      <c r="M5805" s="247"/>
      <c r="N5805" s="247"/>
      <c r="O5805" s="247"/>
      <c r="P5805" s="247"/>
      <c r="Q5805" s="247"/>
    </row>
    <row r="5806" spans="13:17">
      <c r="M5806" s="247"/>
      <c r="N5806" s="247"/>
      <c r="O5806" s="247"/>
      <c r="P5806" s="247"/>
      <c r="Q5806" s="247"/>
    </row>
    <row r="5807" spans="13:17">
      <c r="M5807" s="247"/>
      <c r="N5807" s="247"/>
      <c r="O5807" s="247"/>
      <c r="P5807" s="247"/>
      <c r="Q5807" s="247"/>
    </row>
    <row r="5808" spans="13:17">
      <c r="M5808" s="247"/>
      <c r="N5808" s="247"/>
      <c r="O5808" s="247"/>
      <c r="P5808" s="247"/>
      <c r="Q5808" s="247"/>
    </row>
    <row r="5809" spans="13:17">
      <c r="M5809" s="247"/>
      <c r="N5809" s="247"/>
      <c r="O5809" s="247"/>
      <c r="P5809" s="247"/>
      <c r="Q5809" s="247"/>
    </row>
    <row r="5810" spans="13:17">
      <c r="M5810" s="247"/>
      <c r="N5810" s="247"/>
      <c r="O5810" s="247"/>
      <c r="P5810" s="247"/>
      <c r="Q5810" s="247"/>
    </row>
    <row r="5811" spans="13:17">
      <c r="M5811" s="247"/>
      <c r="N5811" s="247"/>
      <c r="O5811" s="247"/>
      <c r="P5811" s="247"/>
      <c r="Q5811" s="247"/>
    </row>
    <row r="5812" spans="13:17">
      <c r="M5812" s="247"/>
      <c r="N5812" s="247"/>
      <c r="O5812" s="247"/>
      <c r="P5812" s="247"/>
      <c r="Q5812" s="247"/>
    </row>
    <row r="5813" spans="13:17">
      <c r="M5813" s="247"/>
      <c r="N5813" s="247"/>
      <c r="O5813" s="247"/>
      <c r="P5813" s="247"/>
      <c r="Q5813" s="247"/>
    </row>
    <row r="5814" spans="13:17">
      <c r="M5814" s="247"/>
      <c r="N5814" s="247"/>
      <c r="O5814" s="247"/>
      <c r="P5814" s="247"/>
      <c r="Q5814" s="247"/>
    </row>
    <row r="5815" spans="13:17">
      <c r="M5815" s="247"/>
      <c r="N5815" s="247"/>
      <c r="O5815" s="247"/>
      <c r="P5815" s="247"/>
      <c r="Q5815" s="247"/>
    </row>
    <row r="5816" spans="13:17">
      <c r="M5816" s="247"/>
      <c r="N5816" s="247"/>
      <c r="O5816" s="247"/>
      <c r="P5816" s="247"/>
      <c r="Q5816" s="247"/>
    </row>
    <row r="5817" spans="13:17">
      <c r="M5817" s="247"/>
      <c r="N5817" s="247"/>
      <c r="O5817" s="247"/>
      <c r="P5817" s="247"/>
      <c r="Q5817" s="247"/>
    </row>
    <row r="5818" spans="13:17">
      <c r="M5818" s="247"/>
      <c r="N5818" s="247"/>
      <c r="O5818" s="247"/>
      <c r="P5818" s="247"/>
      <c r="Q5818" s="247"/>
    </row>
    <row r="5819" spans="13:17">
      <c r="M5819" s="247"/>
      <c r="N5819" s="247"/>
      <c r="O5819" s="247"/>
      <c r="P5819" s="247"/>
      <c r="Q5819" s="247"/>
    </row>
    <row r="5820" spans="13:17">
      <c r="M5820" s="247"/>
      <c r="N5820" s="247"/>
      <c r="O5820" s="247"/>
      <c r="P5820" s="247"/>
      <c r="Q5820" s="247"/>
    </row>
    <row r="5821" spans="13:17">
      <c r="M5821" s="247"/>
      <c r="N5821" s="247"/>
      <c r="O5821" s="247"/>
      <c r="P5821" s="247"/>
      <c r="Q5821" s="247"/>
    </row>
    <row r="5822" spans="13:17">
      <c r="M5822" s="247"/>
      <c r="N5822" s="247"/>
      <c r="O5822" s="247"/>
      <c r="P5822" s="247"/>
      <c r="Q5822" s="247"/>
    </row>
    <row r="5823" spans="13:17">
      <c r="M5823" s="247"/>
      <c r="N5823" s="247"/>
      <c r="O5823" s="247"/>
      <c r="P5823" s="247"/>
      <c r="Q5823" s="247"/>
    </row>
    <row r="5824" spans="13:17">
      <c r="M5824" s="247"/>
      <c r="N5824" s="247"/>
      <c r="O5824" s="247"/>
      <c r="P5824" s="247"/>
      <c r="Q5824" s="247"/>
    </row>
    <row r="5825" spans="13:17">
      <c r="M5825" s="247"/>
      <c r="N5825" s="247"/>
      <c r="O5825" s="247"/>
      <c r="P5825" s="247"/>
      <c r="Q5825" s="247"/>
    </row>
    <row r="5826" spans="13:17">
      <c r="M5826" s="247"/>
      <c r="N5826" s="247"/>
      <c r="O5826" s="247"/>
      <c r="P5826" s="247"/>
      <c r="Q5826" s="247"/>
    </row>
    <row r="5827" spans="13:17">
      <c r="M5827" s="247"/>
      <c r="N5827" s="247"/>
      <c r="O5827" s="247"/>
      <c r="P5827" s="247"/>
      <c r="Q5827" s="247"/>
    </row>
    <row r="5828" spans="13:17">
      <c r="M5828" s="247"/>
      <c r="N5828" s="247"/>
      <c r="O5828" s="247"/>
      <c r="P5828" s="247"/>
      <c r="Q5828" s="247"/>
    </row>
    <row r="5829" spans="13:17">
      <c r="M5829" s="247"/>
      <c r="N5829" s="247"/>
      <c r="O5829" s="247"/>
      <c r="P5829" s="247"/>
      <c r="Q5829" s="247"/>
    </row>
    <row r="5830" spans="13:17">
      <c r="M5830" s="247"/>
      <c r="N5830" s="247"/>
      <c r="O5830" s="247"/>
      <c r="P5830" s="247"/>
      <c r="Q5830" s="247"/>
    </row>
    <row r="5831" spans="13:17">
      <c r="M5831" s="247"/>
      <c r="N5831" s="247"/>
      <c r="O5831" s="247"/>
      <c r="P5831" s="247"/>
      <c r="Q5831" s="247"/>
    </row>
    <row r="5832" spans="13:17">
      <c r="M5832" s="247"/>
      <c r="N5832" s="247"/>
      <c r="O5832" s="247"/>
      <c r="P5832" s="247"/>
      <c r="Q5832" s="247"/>
    </row>
    <row r="5833" spans="13:17">
      <c r="M5833" s="247"/>
      <c r="N5833" s="247"/>
      <c r="O5833" s="247"/>
      <c r="P5833" s="247"/>
      <c r="Q5833" s="247"/>
    </row>
    <row r="5834" spans="13:17">
      <c r="M5834" s="247"/>
      <c r="N5834" s="247"/>
      <c r="O5834" s="247"/>
      <c r="P5834" s="247"/>
      <c r="Q5834" s="247"/>
    </row>
    <row r="5835" spans="13:17">
      <c r="M5835" s="247"/>
      <c r="N5835" s="247"/>
      <c r="O5835" s="247"/>
      <c r="P5835" s="247"/>
      <c r="Q5835" s="247"/>
    </row>
    <row r="5836" spans="13:17">
      <c r="M5836" s="247"/>
      <c r="N5836" s="247"/>
      <c r="O5836" s="247"/>
      <c r="P5836" s="247"/>
      <c r="Q5836" s="247"/>
    </row>
    <row r="5837" spans="13:17">
      <c r="M5837" s="247"/>
      <c r="N5837" s="247"/>
      <c r="O5837" s="247"/>
      <c r="P5837" s="247"/>
      <c r="Q5837" s="247"/>
    </row>
    <row r="5838" spans="13:17">
      <c r="M5838" s="247"/>
      <c r="N5838" s="247"/>
      <c r="O5838" s="247"/>
      <c r="P5838" s="247"/>
      <c r="Q5838" s="247"/>
    </row>
    <row r="5839" spans="13:17">
      <c r="M5839" s="247"/>
      <c r="N5839" s="247"/>
      <c r="O5839" s="247"/>
      <c r="P5839" s="247"/>
      <c r="Q5839" s="247"/>
    </row>
    <row r="5840" spans="13:17">
      <c r="M5840" s="247"/>
      <c r="N5840" s="247"/>
      <c r="O5840" s="247"/>
      <c r="P5840" s="247"/>
      <c r="Q5840" s="247"/>
    </row>
    <row r="5841" spans="13:17">
      <c r="M5841" s="247"/>
      <c r="N5841" s="247"/>
      <c r="O5841" s="247"/>
      <c r="P5841" s="247"/>
      <c r="Q5841" s="247"/>
    </row>
    <row r="5842" spans="13:17">
      <c r="M5842" s="247"/>
      <c r="N5842" s="247"/>
      <c r="O5842" s="247"/>
      <c r="P5842" s="247"/>
      <c r="Q5842" s="247"/>
    </row>
    <row r="5843" spans="13:17">
      <c r="M5843" s="247"/>
      <c r="N5843" s="247"/>
      <c r="O5843" s="247"/>
      <c r="P5843" s="247"/>
      <c r="Q5843" s="247"/>
    </row>
    <row r="5844" spans="13:17">
      <c r="M5844" s="247"/>
      <c r="N5844" s="247"/>
      <c r="O5844" s="247"/>
      <c r="P5844" s="247"/>
      <c r="Q5844" s="247"/>
    </row>
    <row r="5845" spans="13:17">
      <c r="M5845" s="247"/>
      <c r="N5845" s="247"/>
      <c r="O5845" s="247"/>
      <c r="P5845" s="247"/>
      <c r="Q5845" s="247"/>
    </row>
    <row r="5846" spans="13:17">
      <c r="M5846" s="247"/>
      <c r="N5846" s="247"/>
      <c r="O5846" s="247"/>
      <c r="P5846" s="247"/>
      <c r="Q5846" s="247"/>
    </row>
    <row r="5847" spans="13:17">
      <c r="M5847" s="247"/>
      <c r="N5847" s="247"/>
      <c r="O5847" s="247"/>
      <c r="P5847" s="247"/>
      <c r="Q5847" s="247"/>
    </row>
    <row r="5848" spans="13:17">
      <c r="M5848" s="247"/>
      <c r="N5848" s="247"/>
      <c r="O5848" s="247"/>
      <c r="P5848" s="247"/>
      <c r="Q5848" s="247"/>
    </row>
    <row r="5849" spans="13:17">
      <c r="M5849" s="247"/>
      <c r="N5849" s="247"/>
      <c r="O5849" s="247"/>
      <c r="P5849" s="247"/>
      <c r="Q5849" s="247"/>
    </row>
    <row r="5850" spans="13:17">
      <c r="M5850" s="247"/>
      <c r="N5850" s="247"/>
      <c r="O5850" s="247"/>
      <c r="P5850" s="247"/>
      <c r="Q5850" s="247"/>
    </row>
    <row r="5851" spans="13:17">
      <c r="M5851" s="247"/>
      <c r="N5851" s="247"/>
      <c r="O5851" s="247"/>
      <c r="P5851" s="247"/>
      <c r="Q5851" s="247"/>
    </row>
    <row r="5852" spans="13:17">
      <c r="M5852" s="247"/>
      <c r="N5852" s="247"/>
      <c r="O5852" s="247"/>
      <c r="P5852" s="247"/>
      <c r="Q5852" s="247"/>
    </row>
    <row r="5853" spans="13:17">
      <c r="M5853" s="247"/>
      <c r="N5853" s="247"/>
      <c r="O5853" s="247"/>
      <c r="P5853" s="247"/>
      <c r="Q5853" s="247"/>
    </row>
    <row r="5854" spans="13:17">
      <c r="M5854" s="247"/>
      <c r="N5854" s="247"/>
      <c r="O5854" s="247"/>
      <c r="P5854" s="247"/>
      <c r="Q5854" s="247"/>
    </row>
    <row r="5855" spans="13:17">
      <c r="M5855" s="247"/>
      <c r="N5855" s="247"/>
      <c r="O5855" s="247"/>
      <c r="P5855" s="247"/>
      <c r="Q5855" s="247"/>
    </row>
    <row r="5856" spans="13:17">
      <c r="M5856" s="247"/>
      <c r="N5856" s="247"/>
      <c r="O5856" s="247"/>
      <c r="P5856" s="247"/>
      <c r="Q5856" s="247"/>
    </row>
    <row r="5857" spans="13:17">
      <c r="M5857" s="247"/>
      <c r="N5857" s="247"/>
      <c r="O5857" s="247"/>
      <c r="P5857" s="247"/>
      <c r="Q5857" s="247"/>
    </row>
    <row r="5858" spans="13:17">
      <c r="M5858" s="247"/>
      <c r="N5858" s="247"/>
      <c r="O5858" s="247"/>
      <c r="P5858" s="247"/>
      <c r="Q5858" s="247"/>
    </row>
    <row r="5859" spans="13:17">
      <c r="M5859" s="247"/>
      <c r="N5859" s="247"/>
      <c r="O5859" s="247"/>
      <c r="P5859" s="247"/>
      <c r="Q5859" s="247"/>
    </row>
    <row r="5860" spans="13:17">
      <c r="M5860" s="247"/>
      <c r="N5860" s="247"/>
      <c r="O5860" s="247"/>
      <c r="P5860" s="247"/>
      <c r="Q5860" s="247"/>
    </row>
    <row r="5861" spans="13:17">
      <c r="M5861" s="247"/>
      <c r="N5861" s="247"/>
      <c r="O5861" s="247"/>
      <c r="P5861" s="247"/>
      <c r="Q5861" s="247"/>
    </row>
    <row r="5862" spans="13:17">
      <c r="M5862" s="247"/>
      <c r="N5862" s="247"/>
      <c r="O5862" s="247"/>
      <c r="P5862" s="247"/>
      <c r="Q5862" s="247"/>
    </row>
    <row r="5863" spans="13:17">
      <c r="M5863" s="247"/>
      <c r="N5863" s="247"/>
      <c r="O5863" s="247"/>
      <c r="P5863" s="247"/>
      <c r="Q5863" s="247"/>
    </row>
    <row r="5864" spans="13:17">
      <c r="M5864" s="247"/>
      <c r="N5864" s="247"/>
      <c r="O5864" s="247"/>
      <c r="P5864" s="247"/>
      <c r="Q5864" s="247"/>
    </row>
    <row r="5865" spans="13:17">
      <c r="M5865" s="247"/>
      <c r="N5865" s="247"/>
      <c r="O5865" s="247"/>
      <c r="P5865" s="247"/>
      <c r="Q5865" s="247"/>
    </row>
    <row r="5866" spans="13:17">
      <c r="M5866" s="247"/>
      <c r="N5866" s="247"/>
      <c r="O5866" s="247"/>
      <c r="P5866" s="247"/>
      <c r="Q5866" s="247"/>
    </row>
    <row r="5867" spans="13:17">
      <c r="M5867" s="247"/>
      <c r="N5867" s="247"/>
      <c r="O5867" s="247"/>
      <c r="P5867" s="247"/>
      <c r="Q5867" s="247"/>
    </row>
    <row r="5868" spans="13:17">
      <c r="M5868" s="247"/>
      <c r="N5868" s="247"/>
      <c r="O5868" s="247"/>
      <c r="P5868" s="247"/>
      <c r="Q5868" s="247"/>
    </row>
    <row r="5869" spans="13:17">
      <c r="M5869" s="247"/>
      <c r="N5869" s="247"/>
      <c r="O5869" s="247"/>
      <c r="P5869" s="247"/>
      <c r="Q5869" s="247"/>
    </row>
    <row r="5870" spans="13:17">
      <c r="M5870" s="247"/>
      <c r="N5870" s="247"/>
      <c r="O5870" s="247"/>
      <c r="P5870" s="247"/>
      <c r="Q5870" s="247"/>
    </row>
    <row r="5871" spans="13:17">
      <c r="M5871" s="247"/>
      <c r="N5871" s="247"/>
      <c r="O5871" s="247"/>
      <c r="P5871" s="247"/>
      <c r="Q5871" s="247"/>
    </row>
    <row r="5872" spans="13:17">
      <c r="M5872" s="247"/>
      <c r="N5872" s="247"/>
      <c r="O5872" s="247"/>
      <c r="P5872" s="247"/>
      <c r="Q5872" s="247"/>
    </row>
    <row r="5873" spans="13:17">
      <c r="M5873" s="247"/>
      <c r="N5873" s="247"/>
      <c r="O5873" s="247"/>
      <c r="P5873" s="247"/>
      <c r="Q5873" s="247"/>
    </row>
    <row r="5874" spans="13:17">
      <c r="M5874" s="247"/>
      <c r="N5874" s="247"/>
      <c r="O5874" s="247"/>
      <c r="P5874" s="247"/>
      <c r="Q5874" s="247"/>
    </row>
    <row r="5875" spans="13:17">
      <c r="M5875" s="247"/>
      <c r="N5875" s="247"/>
      <c r="O5875" s="247"/>
      <c r="P5875" s="247"/>
      <c r="Q5875" s="247"/>
    </row>
    <row r="5876" spans="13:17">
      <c r="M5876" s="247"/>
      <c r="N5876" s="247"/>
      <c r="O5876" s="247"/>
      <c r="P5876" s="247"/>
      <c r="Q5876" s="247"/>
    </row>
    <row r="5877" spans="13:17">
      <c r="M5877" s="247"/>
      <c r="N5877" s="247"/>
      <c r="O5877" s="247"/>
      <c r="P5877" s="247"/>
      <c r="Q5877" s="247"/>
    </row>
    <row r="5878" spans="13:17">
      <c r="M5878" s="247"/>
      <c r="N5878" s="247"/>
      <c r="O5878" s="247"/>
      <c r="P5878" s="247"/>
      <c r="Q5878" s="247"/>
    </row>
    <row r="5879" spans="13:17">
      <c r="M5879" s="247"/>
      <c r="N5879" s="247"/>
      <c r="O5879" s="247"/>
      <c r="P5879" s="247"/>
      <c r="Q5879" s="247"/>
    </row>
    <row r="5880" spans="13:17">
      <c r="M5880" s="247"/>
      <c r="N5880" s="247"/>
      <c r="O5880" s="247"/>
      <c r="P5880" s="247"/>
      <c r="Q5880" s="247"/>
    </row>
    <row r="5881" spans="13:17">
      <c r="M5881" s="247"/>
      <c r="N5881" s="247"/>
      <c r="O5881" s="247"/>
      <c r="P5881" s="247"/>
      <c r="Q5881" s="247"/>
    </row>
    <row r="5882" spans="13:17">
      <c r="M5882" s="247"/>
      <c r="N5882" s="247"/>
      <c r="O5882" s="247"/>
      <c r="P5882" s="247"/>
      <c r="Q5882" s="247"/>
    </row>
    <row r="5883" spans="13:17">
      <c r="M5883" s="247"/>
      <c r="N5883" s="247"/>
      <c r="O5883" s="247"/>
      <c r="P5883" s="247"/>
      <c r="Q5883" s="247"/>
    </row>
    <row r="5884" spans="13:17">
      <c r="M5884" s="247"/>
      <c r="N5884" s="247"/>
      <c r="O5884" s="247"/>
      <c r="P5884" s="247"/>
      <c r="Q5884" s="247"/>
    </row>
    <row r="5885" spans="13:17">
      <c r="M5885" s="247"/>
      <c r="N5885" s="247"/>
      <c r="O5885" s="247"/>
      <c r="P5885" s="247"/>
      <c r="Q5885" s="247"/>
    </row>
    <row r="5886" spans="13:17">
      <c r="M5886" s="247"/>
      <c r="N5886" s="247"/>
      <c r="O5886" s="247"/>
      <c r="P5886" s="247"/>
      <c r="Q5886" s="247"/>
    </row>
    <row r="5887" spans="13:17">
      <c r="M5887" s="247"/>
      <c r="N5887" s="247"/>
      <c r="O5887" s="247"/>
      <c r="P5887" s="247"/>
      <c r="Q5887" s="247"/>
    </row>
    <row r="5888" spans="13:17">
      <c r="M5888" s="247"/>
      <c r="N5888" s="247"/>
      <c r="O5888" s="247"/>
      <c r="P5888" s="247"/>
      <c r="Q5888" s="247"/>
    </row>
    <row r="5889" spans="13:17">
      <c r="M5889" s="247"/>
      <c r="N5889" s="247"/>
      <c r="O5889" s="247"/>
      <c r="P5889" s="247"/>
      <c r="Q5889" s="247"/>
    </row>
    <row r="5890" spans="13:17">
      <c r="M5890" s="247"/>
      <c r="N5890" s="247"/>
      <c r="O5890" s="247"/>
      <c r="P5890" s="247"/>
      <c r="Q5890" s="247"/>
    </row>
    <row r="5891" spans="13:17">
      <c r="M5891" s="247"/>
      <c r="N5891" s="247"/>
      <c r="O5891" s="247"/>
      <c r="P5891" s="247"/>
      <c r="Q5891" s="247"/>
    </row>
    <row r="5892" spans="13:17">
      <c r="M5892" s="247"/>
      <c r="N5892" s="247"/>
      <c r="O5892" s="247"/>
      <c r="P5892" s="247"/>
      <c r="Q5892" s="247"/>
    </row>
    <row r="5893" spans="13:17">
      <c r="M5893" s="247"/>
      <c r="N5893" s="247"/>
      <c r="O5893" s="247"/>
      <c r="P5893" s="247"/>
      <c r="Q5893" s="247"/>
    </row>
    <row r="5894" spans="13:17">
      <c r="M5894" s="247"/>
      <c r="N5894" s="247"/>
      <c r="O5894" s="247"/>
      <c r="P5894" s="247"/>
      <c r="Q5894" s="247"/>
    </row>
    <row r="5895" spans="13:17">
      <c r="M5895" s="247"/>
      <c r="N5895" s="247"/>
      <c r="O5895" s="247"/>
      <c r="P5895" s="247"/>
      <c r="Q5895" s="247"/>
    </row>
    <row r="5896" spans="13:17">
      <c r="M5896" s="247"/>
      <c r="N5896" s="247"/>
      <c r="O5896" s="247"/>
      <c r="P5896" s="247"/>
      <c r="Q5896" s="247"/>
    </row>
    <row r="5897" spans="13:17">
      <c r="M5897" s="247"/>
      <c r="N5897" s="247"/>
      <c r="O5897" s="247"/>
      <c r="P5897" s="247"/>
      <c r="Q5897" s="247"/>
    </row>
    <row r="5898" spans="13:17">
      <c r="M5898" s="247"/>
      <c r="N5898" s="247"/>
      <c r="O5898" s="247"/>
      <c r="P5898" s="247"/>
      <c r="Q5898" s="247"/>
    </row>
    <row r="5899" spans="13:17">
      <c r="M5899" s="247"/>
      <c r="N5899" s="247"/>
      <c r="O5899" s="247"/>
      <c r="P5899" s="247"/>
      <c r="Q5899" s="247"/>
    </row>
    <row r="5900" spans="13:17">
      <c r="M5900" s="247"/>
      <c r="N5900" s="247"/>
      <c r="O5900" s="247"/>
      <c r="P5900" s="247"/>
      <c r="Q5900" s="247"/>
    </row>
    <row r="5901" spans="13:17">
      <c r="M5901" s="247"/>
      <c r="N5901" s="247"/>
      <c r="O5901" s="247"/>
      <c r="P5901" s="247"/>
      <c r="Q5901" s="247"/>
    </row>
    <row r="5902" spans="13:17">
      <c r="M5902" s="247"/>
      <c r="N5902" s="247"/>
      <c r="O5902" s="247"/>
      <c r="P5902" s="247"/>
      <c r="Q5902" s="247"/>
    </row>
    <row r="5903" spans="13:17">
      <c r="M5903" s="247"/>
      <c r="N5903" s="247"/>
      <c r="O5903" s="247"/>
      <c r="P5903" s="247"/>
      <c r="Q5903" s="247"/>
    </row>
    <row r="5904" spans="13:17">
      <c r="M5904" s="247"/>
      <c r="N5904" s="247"/>
      <c r="O5904" s="247"/>
      <c r="P5904" s="247"/>
      <c r="Q5904" s="247"/>
    </row>
    <row r="5905" spans="13:17">
      <c r="M5905" s="247"/>
      <c r="N5905" s="247"/>
      <c r="O5905" s="247"/>
      <c r="P5905" s="247"/>
      <c r="Q5905" s="247"/>
    </row>
    <row r="5906" spans="13:17">
      <c r="M5906" s="247"/>
      <c r="N5906" s="247"/>
      <c r="O5906" s="247"/>
      <c r="P5906" s="247"/>
      <c r="Q5906" s="247"/>
    </row>
    <row r="5907" spans="13:17">
      <c r="M5907" s="247"/>
      <c r="N5907" s="247"/>
      <c r="O5907" s="247"/>
      <c r="P5907" s="247"/>
      <c r="Q5907" s="247"/>
    </row>
    <row r="5908" spans="13:17">
      <c r="M5908" s="247"/>
      <c r="N5908" s="247"/>
      <c r="O5908" s="247"/>
      <c r="P5908" s="247"/>
      <c r="Q5908" s="247"/>
    </row>
    <row r="5909" spans="13:17">
      <c r="M5909" s="247"/>
      <c r="N5909" s="247"/>
      <c r="O5909" s="247"/>
      <c r="P5909" s="247"/>
      <c r="Q5909" s="247"/>
    </row>
    <row r="5910" spans="13:17">
      <c r="M5910" s="247"/>
      <c r="N5910" s="247"/>
      <c r="O5910" s="247"/>
      <c r="P5910" s="247"/>
      <c r="Q5910" s="247"/>
    </row>
    <row r="5911" spans="13:17">
      <c r="M5911" s="247"/>
      <c r="N5911" s="247"/>
      <c r="O5911" s="247"/>
      <c r="P5911" s="247"/>
      <c r="Q5911" s="247"/>
    </row>
    <row r="5912" spans="13:17">
      <c r="M5912" s="247"/>
      <c r="N5912" s="247"/>
      <c r="O5912" s="247"/>
      <c r="P5912" s="247"/>
      <c r="Q5912" s="247"/>
    </row>
    <row r="5913" spans="13:17">
      <c r="M5913" s="247"/>
      <c r="N5913" s="247"/>
      <c r="O5913" s="247"/>
      <c r="P5913" s="247"/>
      <c r="Q5913" s="247"/>
    </row>
    <row r="5914" spans="13:17">
      <c r="M5914" s="247"/>
      <c r="N5914" s="247"/>
      <c r="O5914" s="247"/>
      <c r="P5914" s="247"/>
      <c r="Q5914" s="247"/>
    </row>
    <row r="5915" spans="13:17">
      <c r="M5915" s="247"/>
      <c r="N5915" s="247"/>
      <c r="O5915" s="247"/>
      <c r="P5915" s="247"/>
      <c r="Q5915" s="247"/>
    </row>
    <row r="5916" spans="13:17">
      <c r="M5916" s="247"/>
      <c r="N5916" s="247"/>
      <c r="O5916" s="247"/>
      <c r="P5916" s="247"/>
      <c r="Q5916" s="247"/>
    </row>
    <row r="5917" spans="13:17">
      <c r="M5917" s="247"/>
      <c r="N5917" s="247"/>
      <c r="O5917" s="247"/>
      <c r="P5917" s="247"/>
      <c r="Q5917" s="247"/>
    </row>
    <row r="5918" spans="13:17">
      <c r="M5918" s="247"/>
      <c r="N5918" s="247"/>
      <c r="O5918" s="247"/>
      <c r="P5918" s="247"/>
      <c r="Q5918" s="247"/>
    </row>
    <row r="5919" spans="13:17">
      <c r="M5919" s="247"/>
      <c r="N5919" s="247"/>
      <c r="O5919" s="247"/>
      <c r="P5919" s="247"/>
      <c r="Q5919" s="247"/>
    </row>
    <row r="5920" spans="13:17">
      <c r="M5920" s="247"/>
      <c r="N5920" s="247"/>
      <c r="O5920" s="247"/>
      <c r="P5920" s="247"/>
      <c r="Q5920" s="247"/>
    </row>
    <row r="5921" spans="13:17">
      <c r="M5921" s="247"/>
      <c r="N5921" s="247"/>
      <c r="O5921" s="247"/>
      <c r="P5921" s="247"/>
      <c r="Q5921" s="247"/>
    </row>
    <row r="5922" spans="13:17">
      <c r="M5922" s="247"/>
      <c r="N5922" s="247"/>
      <c r="O5922" s="247"/>
      <c r="P5922" s="247"/>
      <c r="Q5922" s="247"/>
    </row>
    <row r="5923" spans="13:17">
      <c r="M5923" s="247"/>
      <c r="N5923" s="247"/>
      <c r="O5923" s="247"/>
      <c r="P5923" s="247"/>
      <c r="Q5923" s="247"/>
    </row>
    <row r="5924" spans="13:17">
      <c r="M5924" s="247"/>
      <c r="N5924" s="247"/>
      <c r="O5924" s="247"/>
      <c r="P5924" s="247"/>
      <c r="Q5924" s="247"/>
    </row>
    <row r="5925" spans="13:17">
      <c r="M5925" s="247"/>
      <c r="N5925" s="247"/>
      <c r="O5925" s="247"/>
      <c r="P5925" s="247"/>
      <c r="Q5925" s="247"/>
    </row>
    <row r="5926" spans="13:17">
      <c r="M5926" s="247"/>
      <c r="N5926" s="247"/>
      <c r="O5926" s="247"/>
      <c r="P5926" s="247"/>
      <c r="Q5926" s="247"/>
    </row>
    <row r="5927" spans="13:17">
      <c r="M5927" s="247"/>
      <c r="N5927" s="247"/>
      <c r="O5927" s="247"/>
      <c r="P5927" s="247"/>
      <c r="Q5927" s="247"/>
    </row>
    <row r="5928" spans="13:17">
      <c r="M5928" s="247"/>
      <c r="N5928" s="247"/>
      <c r="O5928" s="247"/>
      <c r="P5928" s="247"/>
      <c r="Q5928" s="247"/>
    </row>
    <row r="5929" spans="13:17">
      <c r="M5929" s="247"/>
      <c r="N5929" s="247"/>
      <c r="O5929" s="247"/>
      <c r="P5929" s="247"/>
      <c r="Q5929" s="247"/>
    </row>
    <row r="5930" spans="13:17">
      <c r="M5930" s="247"/>
      <c r="N5930" s="247"/>
      <c r="O5930" s="247"/>
      <c r="P5930" s="247"/>
      <c r="Q5930" s="247"/>
    </row>
    <row r="5931" spans="13:17">
      <c r="M5931" s="247"/>
      <c r="N5931" s="247"/>
      <c r="O5931" s="247"/>
      <c r="P5931" s="247"/>
      <c r="Q5931" s="247"/>
    </row>
    <row r="5932" spans="13:17">
      <c r="M5932" s="247"/>
      <c r="N5932" s="247"/>
      <c r="O5932" s="247"/>
      <c r="P5932" s="247"/>
      <c r="Q5932" s="247"/>
    </row>
    <row r="5933" spans="13:17">
      <c r="M5933" s="247"/>
      <c r="N5933" s="247"/>
      <c r="O5933" s="247"/>
      <c r="P5933" s="247"/>
      <c r="Q5933" s="247"/>
    </row>
    <row r="5934" spans="13:17">
      <c r="M5934" s="247"/>
      <c r="N5934" s="247"/>
      <c r="O5934" s="247"/>
      <c r="P5934" s="247"/>
      <c r="Q5934" s="247"/>
    </row>
    <row r="5935" spans="13:17">
      <c r="M5935" s="247"/>
      <c r="N5935" s="247"/>
      <c r="O5935" s="247"/>
      <c r="P5935" s="247"/>
      <c r="Q5935" s="247"/>
    </row>
    <row r="5936" spans="13:17">
      <c r="M5936" s="247"/>
      <c r="N5936" s="247"/>
      <c r="O5936" s="247"/>
      <c r="P5936" s="247"/>
      <c r="Q5936" s="247"/>
    </row>
    <row r="5937" spans="13:17">
      <c r="M5937" s="247"/>
      <c r="N5937" s="247"/>
      <c r="O5937" s="247"/>
      <c r="P5937" s="247"/>
      <c r="Q5937" s="247"/>
    </row>
    <row r="5938" spans="13:17">
      <c r="M5938" s="247"/>
      <c r="N5938" s="247"/>
      <c r="O5938" s="247"/>
      <c r="P5938" s="247"/>
      <c r="Q5938" s="247"/>
    </row>
    <row r="5939" spans="13:17">
      <c r="M5939" s="247"/>
      <c r="N5939" s="247"/>
      <c r="O5939" s="247"/>
      <c r="P5939" s="247"/>
      <c r="Q5939" s="247"/>
    </row>
    <row r="5940" spans="13:17">
      <c r="M5940" s="247"/>
      <c r="N5940" s="247"/>
      <c r="O5940" s="247"/>
      <c r="P5940" s="247"/>
      <c r="Q5940" s="247"/>
    </row>
    <row r="5941" spans="13:17">
      <c r="M5941" s="247"/>
      <c r="N5941" s="247"/>
      <c r="O5941" s="247"/>
      <c r="P5941" s="247"/>
      <c r="Q5941" s="247"/>
    </row>
    <row r="5942" spans="13:17">
      <c r="M5942" s="247"/>
      <c r="N5942" s="247"/>
      <c r="O5942" s="247"/>
      <c r="P5942" s="247"/>
      <c r="Q5942" s="247"/>
    </row>
    <row r="5943" spans="13:17">
      <c r="M5943" s="247"/>
      <c r="N5943" s="247"/>
      <c r="O5943" s="247"/>
      <c r="P5943" s="247"/>
      <c r="Q5943" s="247"/>
    </row>
    <row r="5944" spans="13:17">
      <c r="M5944" s="247"/>
      <c r="N5944" s="247"/>
      <c r="O5944" s="247"/>
      <c r="P5944" s="247"/>
      <c r="Q5944" s="247"/>
    </row>
    <row r="5945" spans="13:17">
      <c r="M5945" s="247"/>
      <c r="N5945" s="247"/>
      <c r="O5945" s="247"/>
      <c r="P5945" s="247"/>
      <c r="Q5945" s="247"/>
    </row>
    <row r="5946" spans="13:17">
      <c r="M5946" s="247"/>
      <c r="N5946" s="247"/>
      <c r="O5946" s="247"/>
      <c r="P5946" s="247"/>
      <c r="Q5946" s="247"/>
    </row>
    <row r="5947" spans="13:17">
      <c r="M5947" s="247"/>
      <c r="N5947" s="247"/>
      <c r="O5947" s="247"/>
      <c r="P5947" s="247"/>
      <c r="Q5947" s="247"/>
    </row>
    <row r="5948" spans="13:17">
      <c r="M5948" s="247"/>
      <c r="N5948" s="247"/>
      <c r="O5948" s="247"/>
      <c r="P5948" s="247"/>
      <c r="Q5948" s="247"/>
    </row>
    <row r="5949" spans="13:17">
      <c r="M5949" s="247"/>
      <c r="N5949" s="247"/>
      <c r="O5949" s="247"/>
      <c r="P5949" s="247"/>
      <c r="Q5949" s="247"/>
    </row>
    <row r="5950" spans="13:17">
      <c r="M5950" s="247"/>
      <c r="N5950" s="247"/>
      <c r="O5950" s="247"/>
      <c r="P5950" s="247"/>
      <c r="Q5950" s="247"/>
    </row>
    <row r="5951" spans="13:17">
      <c r="M5951" s="247"/>
      <c r="N5951" s="247"/>
      <c r="O5951" s="247"/>
      <c r="P5951" s="247"/>
      <c r="Q5951" s="247"/>
    </row>
    <row r="5952" spans="13:17">
      <c r="M5952" s="247"/>
      <c r="N5952" s="247"/>
      <c r="O5952" s="247"/>
      <c r="P5952" s="247"/>
      <c r="Q5952" s="247"/>
    </row>
    <row r="5953" spans="13:17">
      <c r="M5953" s="247"/>
      <c r="N5953" s="247"/>
      <c r="O5953" s="247"/>
      <c r="P5953" s="247"/>
      <c r="Q5953" s="247"/>
    </row>
    <row r="5954" spans="13:17">
      <c r="M5954" s="247"/>
      <c r="N5954" s="247"/>
      <c r="O5954" s="247"/>
      <c r="P5954" s="247"/>
      <c r="Q5954" s="247"/>
    </row>
    <row r="5955" spans="13:17">
      <c r="M5955" s="247"/>
      <c r="N5955" s="247"/>
      <c r="O5955" s="247"/>
      <c r="P5955" s="247"/>
      <c r="Q5955" s="247"/>
    </row>
    <row r="5956" spans="13:17">
      <c r="M5956" s="247"/>
      <c r="N5956" s="247"/>
      <c r="O5956" s="247"/>
      <c r="P5956" s="247"/>
      <c r="Q5956" s="247"/>
    </row>
    <row r="5957" spans="13:17">
      <c r="M5957" s="247"/>
      <c r="N5957" s="247"/>
      <c r="O5957" s="247"/>
      <c r="P5957" s="247"/>
      <c r="Q5957" s="247"/>
    </row>
    <row r="5958" spans="13:17">
      <c r="M5958" s="247"/>
      <c r="N5958" s="247"/>
      <c r="O5958" s="247"/>
      <c r="P5958" s="247"/>
      <c r="Q5958" s="247"/>
    </row>
    <row r="5959" spans="13:17">
      <c r="M5959" s="247"/>
      <c r="N5959" s="247"/>
      <c r="O5959" s="247"/>
      <c r="P5959" s="247"/>
      <c r="Q5959" s="247"/>
    </row>
    <row r="5960" spans="13:17">
      <c r="M5960" s="247"/>
      <c r="N5960" s="247"/>
      <c r="O5960" s="247"/>
      <c r="P5960" s="247"/>
      <c r="Q5960" s="247"/>
    </row>
    <row r="5961" spans="13:17">
      <c r="M5961" s="247"/>
      <c r="N5961" s="247"/>
      <c r="O5961" s="247"/>
      <c r="P5961" s="247"/>
      <c r="Q5961" s="247"/>
    </row>
    <row r="5962" spans="13:17">
      <c r="M5962" s="247"/>
      <c r="N5962" s="247"/>
      <c r="O5962" s="247"/>
      <c r="P5962" s="247"/>
      <c r="Q5962" s="247"/>
    </row>
    <row r="5963" spans="13:17">
      <c r="M5963" s="247"/>
      <c r="N5963" s="247"/>
      <c r="O5963" s="247"/>
      <c r="P5963" s="247"/>
      <c r="Q5963" s="247"/>
    </row>
    <row r="5964" spans="13:17">
      <c r="M5964" s="247"/>
      <c r="N5964" s="247"/>
      <c r="O5964" s="247"/>
      <c r="P5964" s="247"/>
      <c r="Q5964" s="247"/>
    </row>
    <row r="5965" spans="13:17">
      <c r="M5965" s="247"/>
      <c r="N5965" s="247"/>
      <c r="O5965" s="247"/>
      <c r="P5965" s="247"/>
      <c r="Q5965" s="247"/>
    </row>
    <row r="5966" spans="13:17">
      <c r="M5966" s="247"/>
      <c r="N5966" s="247"/>
      <c r="O5966" s="247"/>
      <c r="P5966" s="247"/>
      <c r="Q5966" s="247"/>
    </row>
    <row r="5967" spans="13:17">
      <c r="M5967" s="247"/>
      <c r="N5967" s="247"/>
      <c r="O5967" s="247"/>
      <c r="P5967" s="247"/>
      <c r="Q5967" s="247"/>
    </row>
    <row r="5968" spans="13:17">
      <c r="M5968" s="247"/>
      <c r="N5968" s="247"/>
      <c r="O5968" s="247"/>
      <c r="P5968" s="247"/>
      <c r="Q5968" s="247"/>
    </row>
    <row r="5969" spans="13:17">
      <c r="M5969" s="247"/>
      <c r="N5969" s="247"/>
      <c r="O5969" s="247"/>
      <c r="P5969" s="247"/>
      <c r="Q5969" s="247"/>
    </row>
    <row r="5970" spans="13:17">
      <c r="M5970" s="247"/>
      <c r="N5970" s="247"/>
      <c r="O5970" s="247"/>
      <c r="P5970" s="247"/>
      <c r="Q5970" s="247"/>
    </row>
    <row r="5971" spans="13:17">
      <c r="M5971" s="247"/>
      <c r="N5971" s="247"/>
      <c r="O5971" s="247"/>
      <c r="P5971" s="247"/>
      <c r="Q5971" s="247"/>
    </row>
    <row r="5972" spans="13:17">
      <c r="M5972" s="247"/>
      <c r="N5972" s="247"/>
      <c r="O5972" s="247"/>
      <c r="P5972" s="247"/>
      <c r="Q5972" s="247"/>
    </row>
    <row r="5973" spans="13:17">
      <c r="M5973" s="247"/>
      <c r="N5973" s="247"/>
      <c r="O5973" s="247"/>
      <c r="P5973" s="247"/>
      <c r="Q5973" s="247"/>
    </row>
    <row r="5974" spans="13:17">
      <c r="M5974" s="247"/>
      <c r="N5974" s="247"/>
      <c r="O5974" s="247"/>
      <c r="P5974" s="247"/>
      <c r="Q5974" s="247"/>
    </row>
    <row r="5975" spans="13:17">
      <c r="M5975" s="247"/>
      <c r="N5975" s="247"/>
      <c r="O5975" s="247"/>
      <c r="P5975" s="247"/>
      <c r="Q5975" s="247"/>
    </row>
    <row r="5976" spans="13:17">
      <c r="M5976" s="247"/>
      <c r="N5976" s="247"/>
      <c r="O5976" s="247"/>
      <c r="P5976" s="247"/>
      <c r="Q5976" s="247"/>
    </row>
    <row r="5977" spans="13:17">
      <c r="M5977" s="247"/>
      <c r="N5977" s="247"/>
      <c r="O5977" s="247"/>
      <c r="P5977" s="247"/>
      <c r="Q5977" s="247"/>
    </row>
    <row r="5978" spans="13:17">
      <c r="M5978" s="247"/>
      <c r="N5978" s="247"/>
      <c r="O5978" s="247"/>
      <c r="P5978" s="247"/>
      <c r="Q5978" s="247"/>
    </row>
    <row r="5979" spans="13:17">
      <c r="M5979" s="247"/>
      <c r="N5979" s="247"/>
      <c r="O5979" s="247"/>
      <c r="P5979" s="247"/>
      <c r="Q5979" s="247"/>
    </row>
    <row r="5980" spans="13:17">
      <c r="M5980" s="247"/>
      <c r="N5980" s="247"/>
      <c r="O5980" s="247"/>
      <c r="P5980" s="247"/>
      <c r="Q5980" s="247"/>
    </row>
    <row r="5981" spans="13:17">
      <c r="M5981" s="247"/>
      <c r="N5981" s="247"/>
      <c r="O5981" s="247"/>
      <c r="P5981" s="247"/>
      <c r="Q5981" s="247"/>
    </row>
    <row r="5982" spans="13:17">
      <c r="M5982" s="247"/>
      <c r="N5982" s="247"/>
      <c r="O5982" s="247"/>
      <c r="P5982" s="247"/>
      <c r="Q5982" s="247"/>
    </row>
    <row r="5983" spans="13:17">
      <c r="M5983" s="247"/>
      <c r="N5983" s="247"/>
      <c r="O5983" s="247"/>
      <c r="P5983" s="247"/>
      <c r="Q5983" s="247"/>
    </row>
    <row r="5984" spans="13:17">
      <c r="M5984" s="247"/>
      <c r="N5984" s="247"/>
      <c r="O5984" s="247"/>
      <c r="P5984" s="247"/>
      <c r="Q5984" s="247"/>
    </row>
    <row r="5985" spans="13:17">
      <c r="M5985" s="247"/>
      <c r="N5985" s="247"/>
      <c r="O5985" s="247"/>
      <c r="P5985" s="247"/>
      <c r="Q5985" s="247"/>
    </row>
    <row r="5986" spans="13:17">
      <c r="M5986" s="247"/>
      <c r="N5986" s="247"/>
      <c r="O5986" s="247"/>
      <c r="P5986" s="247"/>
      <c r="Q5986" s="247"/>
    </row>
    <row r="5987" spans="13:17">
      <c r="M5987" s="247"/>
      <c r="N5987" s="247"/>
      <c r="O5987" s="247"/>
      <c r="P5987" s="247"/>
      <c r="Q5987" s="247"/>
    </row>
    <row r="5988" spans="13:17">
      <c r="M5988" s="247"/>
      <c r="N5988" s="247"/>
      <c r="O5988" s="247"/>
      <c r="P5988" s="247"/>
      <c r="Q5988" s="247"/>
    </row>
    <row r="5989" spans="13:17">
      <c r="M5989" s="247"/>
      <c r="N5989" s="247"/>
      <c r="O5989" s="247"/>
      <c r="P5989" s="247"/>
      <c r="Q5989" s="247"/>
    </row>
    <row r="5990" spans="13:17">
      <c r="M5990" s="247"/>
      <c r="N5990" s="247"/>
      <c r="O5990" s="247"/>
      <c r="P5990" s="247"/>
      <c r="Q5990" s="247"/>
    </row>
    <row r="5991" spans="13:17">
      <c r="M5991" s="247"/>
      <c r="N5991" s="247"/>
      <c r="O5991" s="247"/>
      <c r="P5991" s="247"/>
      <c r="Q5991" s="247"/>
    </row>
    <row r="5992" spans="13:17">
      <c r="M5992" s="247"/>
      <c r="N5992" s="247"/>
      <c r="O5992" s="247"/>
      <c r="P5992" s="247"/>
      <c r="Q5992" s="247"/>
    </row>
    <row r="5993" spans="13:17">
      <c r="M5993" s="247"/>
      <c r="N5993" s="247"/>
      <c r="O5993" s="247"/>
      <c r="P5993" s="247"/>
      <c r="Q5993" s="247"/>
    </row>
    <row r="5994" spans="13:17">
      <c r="M5994" s="247"/>
      <c r="N5994" s="247"/>
      <c r="O5994" s="247"/>
      <c r="P5994" s="247"/>
      <c r="Q5994" s="247"/>
    </row>
    <row r="5995" spans="13:17">
      <c r="M5995" s="247"/>
      <c r="N5995" s="247"/>
      <c r="O5995" s="247"/>
      <c r="P5995" s="247"/>
      <c r="Q5995" s="247"/>
    </row>
    <row r="5996" spans="13:17">
      <c r="M5996" s="247"/>
      <c r="N5996" s="247"/>
      <c r="O5996" s="247"/>
      <c r="P5996" s="247"/>
      <c r="Q5996" s="247"/>
    </row>
    <row r="5997" spans="13:17">
      <c r="M5997" s="247"/>
      <c r="N5997" s="247"/>
      <c r="O5997" s="247"/>
      <c r="P5997" s="247"/>
      <c r="Q5997" s="247"/>
    </row>
    <row r="5998" spans="13:17">
      <c r="M5998" s="247"/>
      <c r="N5998" s="247"/>
      <c r="O5998" s="247"/>
      <c r="P5998" s="247"/>
      <c r="Q5998" s="247"/>
    </row>
    <row r="5999" spans="13:17">
      <c r="M5999" s="247"/>
      <c r="N5999" s="247"/>
      <c r="O5999" s="247"/>
      <c r="P5999" s="247"/>
      <c r="Q5999" s="247"/>
    </row>
    <row r="6000" spans="13:17">
      <c r="M6000" s="247"/>
      <c r="N6000" s="247"/>
      <c r="O6000" s="247"/>
      <c r="P6000" s="247"/>
      <c r="Q6000" s="247"/>
    </row>
    <row r="6001" spans="13:17">
      <c r="M6001" s="247"/>
      <c r="N6001" s="247"/>
      <c r="O6001" s="247"/>
      <c r="P6001" s="247"/>
      <c r="Q6001" s="247"/>
    </row>
    <row r="6002" spans="13:17">
      <c r="M6002" s="247"/>
      <c r="N6002" s="247"/>
      <c r="O6002" s="247"/>
      <c r="P6002" s="247"/>
      <c r="Q6002" s="247"/>
    </row>
    <row r="6003" spans="13:17">
      <c r="M6003" s="247"/>
      <c r="N6003" s="247"/>
      <c r="O6003" s="247"/>
      <c r="P6003" s="247"/>
      <c r="Q6003" s="247"/>
    </row>
    <row r="6004" spans="13:17">
      <c r="M6004" s="247"/>
      <c r="N6004" s="247"/>
      <c r="O6004" s="247"/>
      <c r="P6004" s="247"/>
      <c r="Q6004" s="247"/>
    </row>
    <row r="6005" spans="13:17">
      <c r="M6005" s="247"/>
      <c r="N6005" s="247"/>
      <c r="O6005" s="247"/>
      <c r="P6005" s="247"/>
      <c r="Q6005" s="247"/>
    </row>
    <row r="6006" spans="13:17">
      <c r="M6006" s="247"/>
      <c r="N6006" s="247"/>
      <c r="O6006" s="247"/>
      <c r="P6006" s="247"/>
      <c r="Q6006" s="247"/>
    </row>
    <row r="6007" spans="13:17">
      <c r="M6007" s="247"/>
      <c r="N6007" s="247"/>
      <c r="O6007" s="247"/>
      <c r="P6007" s="247"/>
      <c r="Q6007" s="247"/>
    </row>
    <row r="6008" spans="13:17">
      <c r="M6008" s="247"/>
      <c r="N6008" s="247"/>
      <c r="O6008" s="247"/>
      <c r="P6008" s="247"/>
      <c r="Q6008" s="247"/>
    </row>
    <row r="6009" spans="13:17">
      <c r="M6009" s="247"/>
      <c r="N6009" s="247"/>
      <c r="O6009" s="247"/>
      <c r="P6009" s="247"/>
      <c r="Q6009" s="247"/>
    </row>
    <row r="6010" spans="13:17">
      <c r="M6010" s="247"/>
      <c r="N6010" s="247"/>
      <c r="O6010" s="247"/>
      <c r="P6010" s="247"/>
      <c r="Q6010" s="247"/>
    </row>
    <row r="6011" spans="13:17">
      <c r="M6011" s="247"/>
      <c r="N6011" s="247"/>
      <c r="O6011" s="247"/>
      <c r="P6011" s="247"/>
      <c r="Q6011" s="247"/>
    </row>
    <row r="6012" spans="13:17">
      <c r="M6012" s="247"/>
      <c r="N6012" s="247"/>
      <c r="O6012" s="247"/>
      <c r="P6012" s="247"/>
      <c r="Q6012" s="247"/>
    </row>
    <row r="6013" spans="13:17">
      <c r="M6013" s="247"/>
      <c r="N6013" s="247"/>
      <c r="O6013" s="247"/>
      <c r="P6013" s="247"/>
      <c r="Q6013" s="247"/>
    </row>
    <row r="6014" spans="13:17">
      <c r="M6014" s="247"/>
      <c r="N6014" s="247"/>
      <c r="O6014" s="247"/>
      <c r="P6014" s="247"/>
      <c r="Q6014" s="247"/>
    </row>
    <row r="6015" spans="13:17">
      <c r="M6015" s="247"/>
      <c r="N6015" s="247"/>
      <c r="O6015" s="247"/>
      <c r="P6015" s="247"/>
      <c r="Q6015" s="247"/>
    </row>
    <row r="6016" spans="13:17">
      <c r="M6016" s="247"/>
      <c r="N6016" s="247"/>
      <c r="O6016" s="247"/>
      <c r="P6016" s="247"/>
      <c r="Q6016" s="247"/>
    </row>
    <row r="6017" spans="13:17">
      <c r="M6017" s="247"/>
      <c r="N6017" s="247"/>
      <c r="O6017" s="247"/>
      <c r="P6017" s="247"/>
      <c r="Q6017" s="247"/>
    </row>
    <row r="6018" spans="13:17">
      <c r="M6018" s="247"/>
      <c r="N6018" s="247"/>
      <c r="O6018" s="247"/>
      <c r="P6018" s="247"/>
      <c r="Q6018" s="247"/>
    </row>
    <row r="6019" spans="13:17">
      <c r="M6019" s="247"/>
      <c r="N6019" s="247"/>
      <c r="O6019" s="247"/>
      <c r="P6019" s="247"/>
      <c r="Q6019" s="247"/>
    </row>
    <row r="6020" spans="13:17">
      <c r="M6020" s="247"/>
      <c r="N6020" s="247"/>
      <c r="O6020" s="247"/>
      <c r="P6020" s="247"/>
      <c r="Q6020" s="247"/>
    </row>
    <row r="6021" spans="13:17">
      <c r="M6021" s="247"/>
      <c r="N6021" s="247"/>
      <c r="O6021" s="247"/>
      <c r="P6021" s="247"/>
      <c r="Q6021" s="247"/>
    </row>
    <row r="6022" spans="13:17">
      <c r="M6022" s="247"/>
      <c r="N6022" s="247"/>
      <c r="O6022" s="247"/>
      <c r="P6022" s="247"/>
      <c r="Q6022" s="247"/>
    </row>
    <row r="6023" spans="13:17">
      <c r="M6023" s="247"/>
      <c r="N6023" s="247"/>
      <c r="O6023" s="247"/>
      <c r="P6023" s="247"/>
      <c r="Q6023" s="247"/>
    </row>
    <row r="6024" spans="13:17">
      <c r="M6024" s="247"/>
      <c r="N6024" s="247"/>
      <c r="O6024" s="247"/>
      <c r="P6024" s="247"/>
      <c r="Q6024" s="247"/>
    </row>
    <row r="6025" spans="13:17">
      <c r="M6025" s="247"/>
      <c r="N6025" s="247"/>
      <c r="O6025" s="247"/>
      <c r="P6025" s="247"/>
      <c r="Q6025" s="247"/>
    </row>
    <row r="6026" spans="13:17">
      <c r="M6026" s="247"/>
      <c r="N6026" s="247"/>
      <c r="O6026" s="247"/>
      <c r="P6026" s="247"/>
      <c r="Q6026" s="247"/>
    </row>
    <row r="6027" spans="13:17">
      <c r="M6027" s="247"/>
      <c r="N6027" s="247"/>
      <c r="O6027" s="247"/>
      <c r="P6027" s="247"/>
      <c r="Q6027" s="247"/>
    </row>
    <row r="6028" spans="13:17">
      <c r="M6028" s="247"/>
      <c r="N6028" s="247"/>
      <c r="O6028" s="247"/>
      <c r="P6028" s="247"/>
      <c r="Q6028" s="247"/>
    </row>
    <row r="6029" spans="13:17">
      <c r="M6029" s="247"/>
      <c r="N6029" s="247"/>
      <c r="O6029" s="247"/>
      <c r="P6029" s="247"/>
      <c r="Q6029" s="247"/>
    </row>
    <row r="6030" spans="13:17">
      <c r="M6030" s="247"/>
      <c r="N6030" s="247"/>
      <c r="O6030" s="247"/>
      <c r="P6030" s="247"/>
      <c r="Q6030" s="247"/>
    </row>
    <row r="6031" spans="13:17">
      <c r="M6031" s="247"/>
      <c r="N6031" s="247"/>
      <c r="O6031" s="247"/>
      <c r="P6031" s="247"/>
      <c r="Q6031" s="247"/>
    </row>
    <row r="6032" spans="13:17">
      <c r="M6032" s="247"/>
      <c r="N6032" s="247"/>
      <c r="O6032" s="247"/>
      <c r="P6032" s="247"/>
      <c r="Q6032" s="247"/>
    </row>
    <row r="6033" spans="13:17">
      <c r="M6033" s="247"/>
      <c r="N6033" s="247"/>
      <c r="O6033" s="247"/>
      <c r="P6033" s="247"/>
      <c r="Q6033" s="247"/>
    </row>
    <row r="6034" spans="13:17">
      <c r="M6034" s="247"/>
      <c r="N6034" s="247"/>
      <c r="O6034" s="247"/>
      <c r="P6034" s="247"/>
      <c r="Q6034" s="247"/>
    </row>
    <row r="6035" spans="13:17">
      <c r="M6035" s="247"/>
      <c r="N6035" s="247"/>
      <c r="O6035" s="247"/>
      <c r="P6035" s="247"/>
      <c r="Q6035" s="247"/>
    </row>
    <row r="6036" spans="13:17">
      <c r="M6036" s="247"/>
      <c r="N6036" s="247"/>
      <c r="O6036" s="247"/>
      <c r="P6036" s="247"/>
      <c r="Q6036" s="247"/>
    </row>
    <row r="6037" spans="13:17">
      <c r="M6037" s="247"/>
      <c r="N6037" s="247"/>
      <c r="O6037" s="247"/>
      <c r="P6037" s="247"/>
      <c r="Q6037" s="247"/>
    </row>
    <row r="6038" spans="13:17">
      <c r="M6038" s="247"/>
      <c r="N6038" s="247"/>
      <c r="O6038" s="247"/>
      <c r="P6038" s="247"/>
      <c r="Q6038" s="247"/>
    </row>
    <row r="6039" spans="13:17">
      <c r="M6039" s="247"/>
      <c r="N6039" s="247"/>
      <c r="O6039" s="247"/>
      <c r="P6039" s="247"/>
      <c r="Q6039" s="247"/>
    </row>
    <row r="6040" spans="13:17">
      <c r="M6040" s="247"/>
      <c r="N6040" s="247"/>
      <c r="O6040" s="247"/>
      <c r="P6040" s="247"/>
      <c r="Q6040" s="247"/>
    </row>
    <row r="6041" spans="13:17">
      <c r="M6041" s="247"/>
      <c r="N6041" s="247"/>
      <c r="O6041" s="247"/>
      <c r="P6041" s="247"/>
      <c r="Q6041" s="247"/>
    </row>
    <row r="6042" spans="13:17">
      <c r="M6042" s="247"/>
      <c r="N6042" s="247"/>
      <c r="O6042" s="247"/>
      <c r="P6042" s="247"/>
      <c r="Q6042" s="247"/>
    </row>
    <row r="6043" spans="13:17">
      <c r="M6043" s="247"/>
      <c r="N6043" s="247"/>
      <c r="O6043" s="247"/>
      <c r="P6043" s="247"/>
      <c r="Q6043" s="247"/>
    </row>
    <row r="6044" spans="13:17">
      <c r="M6044" s="247"/>
      <c r="N6044" s="247"/>
      <c r="O6044" s="247"/>
      <c r="P6044" s="247"/>
      <c r="Q6044" s="247"/>
    </row>
    <row r="6045" spans="13:17">
      <c r="M6045" s="247"/>
      <c r="N6045" s="247"/>
      <c r="O6045" s="247"/>
      <c r="P6045" s="247"/>
      <c r="Q6045" s="247"/>
    </row>
    <row r="6046" spans="13:17">
      <c r="M6046" s="247"/>
      <c r="N6046" s="247"/>
      <c r="O6046" s="247"/>
      <c r="P6046" s="247"/>
      <c r="Q6046" s="247"/>
    </row>
    <row r="6047" spans="13:17">
      <c r="M6047" s="247"/>
      <c r="N6047" s="247"/>
      <c r="O6047" s="247"/>
      <c r="P6047" s="247"/>
      <c r="Q6047" s="247"/>
    </row>
    <row r="6048" spans="13:17">
      <c r="M6048" s="247"/>
      <c r="N6048" s="247"/>
      <c r="O6048" s="247"/>
      <c r="P6048" s="247"/>
      <c r="Q6048" s="247"/>
    </row>
    <row r="6049" spans="13:17">
      <c r="M6049" s="247"/>
      <c r="N6049" s="247"/>
      <c r="O6049" s="247"/>
      <c r="P6049" s="247"/>
      <c r="Q6049" s="247"/>
    </row>
    <row r="6050" spans="13:17">
      <c r="M6050" s="247"/>
      <c r="N6050" s="247"/>
      <c r="O6050" s="247"/>
      <c r="P6050" s="247"/>
      <c r="Q6050" s="247"/>
    </row>
    <row r="6051" spans="13:17">
      <c r="M6051" s="247"/>
      <c r="N6051" s="247"/>
      <c r="O6051" s="247"/>
      <c r="P6051" s="247"/>
      <c r="Q6051" s="247"/>
    </row>
    <row r="6052" spans="13:17">
      <c r="M6052" s="247"/>
      <c r="N6052" s="247"/>
      <c r="O6052" s="247"/>
      <c r="P6052" s="247"/>
      <c r="Q6052" s="247"/>
    </row>
    <row r="6053" spans="13:17">
      <c r="M6053" s="247"/>
      <c r="N6053" s="247"/>
      <c r="O6053" s="247"/>
      <c r="P6053" s="247"/>
      <c r="Q6053" s="247"/>
    </row>
    <row r="6054" spans="13:17">
      <c r="M6054" s="247"/>
      <c r="N6054" s="247"/>
      <c r="O6054" s="247"/>
      <c r="P6054" s="247"/>
      <c r="Q6054" s="247"/>
    </row>
    <row r="6055" spans="13:17">
      <c r="M6055" s="247"/>
      <c r="N6055" s="247"/>
      <c r="O6055" s="247"/>
      <c r="P6055" s="247"/>
      <c r="Q6055" s="247"/>
    </row>
    <row r="6056" spans="13:17">
      <c r="M6056" s="247"/>
      <c r="N6056" s="247"/>
      <c r="O6056" s="247"/>
      <c r="P6056" s="247"/>
      <c r="Q6056" s="247"/>
    </row>
    <row r="6057" spans="13:17">
      <c r="M6057" s="247"/>
      <c r="N6057" s="247"/>
      <c r="O6057" s="247"/>
      <c r="P6057" s="247"/>
      <c r="Q6057" s="247"/>
    </row>
    <row r="6058" spans="13:17">
      <c r="M6058" s="247"/>
      <c r="N6058" s="247"/>
      <c r="O6058" s="247"/>
      <c r="P6058" s="247"/>
      <c r="Q6058" s="247"/>
    </row>
    <row r="6059" spans="13:17">
      <c r="M6059" s="247"/>
      <c r="N6059" s="247"/>
      <c r="O6059" s="247"/>
      <c r="P6059" s="247"/>
      <c r="Q6059" s="247"/>
    </row>
    <row r="6060" spans="13:17">
      <c r="M6060" s="247"/>
      <c r="N6060" s="247"/>
      <c r="O6060" s="247"/>
      <c r="P6060" s="247"/>
      <c r="Q6060" s="247"/>
    </row>
    <row r="6061" spans="13:17">
      <c r="M6061" s="247"/>
      <c r="N6061" s="247"/>
      <c r="O6061" s="247"/>
      <c r="P6061" s="247"/>
      <c r="Q6061" s="247"/>
    </row>
    <row r="6062" spans="13:17">
      <c r="M6062" s="247"/>
      <c r="N6062" s="247"/>
      <c r="O6062" s="247"/>
      <c r="P6062" s="247"/>
      <c r="Q6062" s="247"/>
    </row>
    <row r="6063" spans="13:17">
      <c r="M6063" s="247"/>
      <c r="N6063" s="247"/>
      <c r="O6063" s="247"/>
      <c r="P6063" s="247"/>
      <c r="Q6063" s="247"/>
    </row>
    <row r="6064" spans="13:17">
      <c r="M6064" s="247"/>
      <c r="N6064" s="247"/>
      <c r="O6064" s="247"/>
      <c r="P6064" s="247"/>
      <c r="Q6064" s="247"/>
    </row>
    <row r="6065" spans="13:17">
      <c r="M6065" s="247"/>
      <c r="N6065" s="247"/>
      <c r="O6065" s="247"/>
      <c r="P6065" s="247"/>
      <c r="Q6065" s="247"/>
    </row>
    <row r="6066" spans="13:17">
      <c r="M6066" s="247"/>
      <c r="N6066" s="247"/>
      <c r="O6066" s="247"/>
      <c r="P6066" s="247"/>
      <c r="Q6066" s="247"/>
    </row>
    <row r="6067" spans="13:17">
      <c r="M6067" s="247"/>
      <c r="N6067" s="247"/>
      <c r="O6067" s="247"/>
      <c r="P6067" s="247"/>
      <c r="Q6067" s="247"/>
    </row>
    <row r="6068" spans="13:17">
      <c r="M6068" s="247"/>
      <c r="N6068" s="247"/>
      <c r="O6068" s="247"/>
      <c r="P6068" s="247"/>
      <c r="Q6068" s="247"/>
    </row>
    <row r="6069" spans="13:17">
      <c r="M6069" s="247"/>
      <c r="N6069" s="247"/>
      <c r="O6069" s="247"/>
      <c r="P6069" s="247"/>
      <c r="Q6069" s="247"/>
    </row>
    <row r="6070" spans="13:17">
      <c r="M6070" s="247"/>
      <c r="N6070" s="247"/>
      <c r="O6070" s="247"/>
      <c r="P6070" s="247"/>
      <c r="Q6070" s="247"/>
    </row>
    <row r="6071" spans="13:17">
      <c r="M6071" s="247"/>
      <c r="N6071" s="247"/>
      <c r="O6071" s="247"/>
      <c r="P6071" s="247"/>
      <c r="Q6071" s="247"/>
    </row>
    <row r="6072" spans="13:17">
      <c r="M6072" s="247"/>
      <c r="N6072" s="247"/>
      <c r="O6072" s="247"/>
      <c r="P6072" s="247"/>
      <c r="Q6072" s="247"/>
    </row>
    <row r="6073" spans="13:17">
      <c r="M6073" s="247"/>
      <c r="N6073" s="247"/>
      <c r="O6073" s="247"/>
      <c r="P6073" s="247"/>
      <c r="Q6073" s="247"/>
    </row>
    <row r="6074" spans="13:17">
      <c r="M6074" s="247"/>
      <c r="N6074" s="247"/>
      <c r="O6074" s="247"/>
      <c r="P6074" s="247"/>
      <c r="Q6074" s="247"/>
    </row>
    <row r="6075" spans="13:17">
      <c r="M6075" s="247"/>
      <c r="N6075" s="247"/>
      <c r="O6075" s="247"/>
      <c r="P6075" s="247"/>
      <c r="Q6075" s="247"/>
    </row>
    <row r="6076" spans="13:17">
      <c r="M6076" s="247"/>
      <c r="N6076" s="247"/>
      <c r="O6076" s="247"/>
      <c r="P6076" s="247"/>
      <c r="Q6076" s="247"/>
    </row>
    <row r="6077" spans="13:17">
      <c r="M6077" s="247"/>
      <c r="N6077" s="247"/>
      <c r="O6077" s="247"/>
      <c r="P6077" s="247"/>
      <c r="Q6077" s="247"/>
    </row>
    <row r="6078" spans="13:17">
      <c r="M6078" s="247"/>
      <c r="N6078" s="247"/>
      <c r="O6078" s="247"/>
      <c r="P6078" s="247"/>
      <c r="Q6078" s="247"/>
    </row>
    <row r="6079" spans="13:17">
      <c r="M6079" s="247"/>
      <c r="N6079" s="247"/>
      <c r="O6079" s="247"/>
      <c r="P6079" s="247"/>
      <c r="Q6079" s="247"/>
    </row>
    <row r="6080" spans="13:17">
      <c r="M6080" s="247"/>
      <c r="N6080" s="247"/>
      <c r="O6080" s="247"/>
      <c r="P6080" s="247"/>
      <c r="Q6080" s="247"/>
    </row>
    <row r="6081" spans="13:17">
      <c r="M6081" s="247"/>
      <c r="N6081" s="247"/>
      <c r="O6081" s="247"/>
      <c r="P6081" s="247"/>
      <c r="Q6081" s="247"/>
    </row>
    <row r="6082" spans="13:17">
      <c r="M6082" s="247"/>
      <c r="N6082" s="247"/>
      <c r="O6082" s="247"/>
      <c r="P6082" s="247"/>
      <c r="Q6082" s="247"/>
    </row>
    <row r="6083" spans="13:17">
      <c r="M6083" s="247"/>
      <c r="N6083" s="247"/>
      <c r="O6083" s="247"/>
      <c r="P6083" s="247"/>
      <c r="Q6083" s="247"/>
    </row>
    <row r="6084" spans="13:17">
      <c r="M6084" s="247"/>
      <c r="N6084" s="247"/>
      <c r="O6084" s="247"/>
      <c r="P6084" s="247"/>
      <c r="Q6084" s="247"/>
    </row>
    <row r="6085" spans="13:17">
      <c r="M6085" s="247"/>
      <c r="N6085" s="247"/>
      <c r="O6085" s="247"/>
      <c r="P6085" s="247"/>
      <c r="Q6085" s="247"/>
    </row>
    <row r="6086" spans="13:17">
      <c r="M6086" s="247"/>
      <c r="N6086" s="247"/>
      <c r="O6086" s="247"/>
      <c r="P6086" s="247"/>
      <c r="Q6086" s="247"/>
    </row>
    <row r="6087" spans="13:17">
      <c r="M6087" s="247"/>
      <c r="N6087" s="247"/>
      <c r="O6087" s="247"/>
      <c r="P6087" s="247"/>
      <c r="Q6087" s="247"/>
    </row>
    <row r="6088" spans="13:17">
      <c r="M6088" s="247"/>
      <c r="N6088" s="247"/>
      <c r="O6088" s="247"/>
      <c r="P6088" s="247"/>
      <c r="Q6088" s="247"/>
    </row>
    <row r="6089" spans="13:17">
      <c r="M6089" s="247"/>
      <c r="N6089" s="247"/>
      <c r="O6089" s="247"/>
      <c r="P6089" s="247"/>
      <c r="Q6089" s="247"/>
    </row>
    <row r="6090" spans="13:17">
      <c r="M6090" s="247"/>
      <c r="N6090" s="247"/>
      <c r="O6090" s="247"/>
      <c r="P6090" s="247"/>
      <c r="Q6090" s="247"/>
    </row>
    <row r="6091" spans="13:17">
      <c r="M6091" s="247"/>
      <c r="N6091" s="247"/>
      <c r="O6091" s="247"/>
      <c r="P6091" s="247"/>
      <c r="Q6091" s="247"/>
    </row>
    <row r="6092" spans="13:17">
      <c r="M6092" s="247"/>
      <c r="N6092" s="247"/>
      <c r="O6092" s="247"/>
      <c r="P6092" s="247"/>
      <c r="Q6092" s="247"/>
    </row>
    <row r="6093" spans="13:17">
      <c r="M6093" s="247"/>
      <c r="N6093" s="247"/>
      <c r="O6093" s="247"/>
      <c r="P6093" s="247"/>
      <c r="Q6093" s="247"/>
    </row>
    <row r="6094" spans="13:17">
      <c r="M6094" s="247"/>
      <c r="N6094" s="247"/>
      <c r="O6094" s="247"/>
      <c r="P6094" s="247"/>
      <c r="Q6094" s="247"/>
    </row>
    <row r="6095" spans="13:17">
      <c r="M6095" s="247"/>
      <c r="N6095" s="247"/>
      <c r="O6095" s="247"/>
      <c r="P6095" s="247"/>
      <c r="Q6095" s="247"/>
    </row>
    <row r="6096" spans="13:17">
      <c r="M6096" s="247"/>
      <c r="N6096" s="247"/>
      <c r="O6096" s="247"/>
      <c r="P6096" s="247"/>
      <c r="Q6096" s="247"/>
    </row>
    <row r="6097" spans="13:17">
      <c r="M6097" s="247"/>
      <c r="N6097" s="247"/>
      <c r="O6097" s="247"/>
      <c r="P6097" s="247"/>
      <c r="Q6097" s="247"/>
    </row>
    <row r="6098" spans="13:17">
      <c r="M6098" s="247"/>
      <c r="N6098" s="247"/>
      <c r="O6098" s="247"/>
      <c r="P6098" s="247"/>
      <c r="Q6098" s="247"/>
    </row>
    <row r="6099" spans="13:17">
      <c r="M6099" s="247"/>
      <c r="N6099" s="247"/>
      <c r="O6099" s="247"/>
      <c r="P6099" s="247"/>
      <c r="Q6099" s="247"/>
    </row>
    <row r="6100" spans="13:17">
      <c r="M6100" s="247"/>
      <c r="N6100" s="247"/>
      <c r="O6100" s="247"/>
      <c r="P6100" s="247"/>
      <c r="Q6100" s="247"/>
    </row>
    <row r="6101" spans="13:17">
      <c r="M6101" s="247"/>
      <c r="N6101" s="247"/>
      <c r="O6101" s="247"/>
      <c r="P6101" s="247"/>
      <c r="Q6101" s="247"/>
    </row>
    <row r="6102" spans="13:17">
      <c r="M6102" s="247"/>
      <c r="N6102" s="247"/>
      <c r="O6102" s="247"/>
      <c r="P6102" s="247"/>
      <c r="Q6102" s="247"/>
    </row>
    <row r="6103" spans="13:17">
      <c r="M6103" s="247"/>
      <c r="N6103" s="247"/>
      <c r="O6103" s="247"/>
      <c r="P6103" s="247"/>
      <c r="Q6103" s="247"/>
    </row>
    <row r="6104" spans="13:17">
      <c r="M6104" s="247"/>
      <c r="N6104" s="247"/>
      <c r="O6104" s="247"/>
      <c r="P6104" s="247"/>
      <c r="Q6104" s="247"/>
    </row>
    <row r="6105" spans="13:17">
      <c r="M6105" s="247"/>
      <c r="N6105" s="247"/>
      <c r="O6105" s="247"/>
      <c r="P6105" s="247"/>
      <c r="Q6105" s="247"/>
    </row>
    <row r="6106" spans="13:17">
      <c r="M6106" s="247"/>
      <c r="N6106" s="247"/>
      <c r="O6106" s="247"/>
      <c r="P6106" s="247"/>
      <c r="Q6106" s="247"/>
    </row>
    <row r="6107" spans="13:17">
      <c r="M6107" s="247"/>
      <c r="N6107" s="247"/>
      <c r="O6107" s="247"/>
      <c r="P6107" s="247"/>
      <c r="Q6107" s="247"/>
    </row>
    <row r="6108" spans="13:17">
      <c r="M6108" s="247"/>
      <c r="N6108" s="247"/>
      <c r="O6108" s="247"/>
      <c r="P6108" s="247"/>
      <c r="Q6108" s="247"/>
    </row>
    <row r="6109" spans="13:17">
      <c r="M6109" s="247"/>
      <c r="N6109" s="247"/>
      <c r="O6109" s="247"/>
      <c r="P6109" s="247"/>
      <c r="Q6109" s="247"/>
    </row>
    <row r="6110" spans="13:17">
      <c r="M6110" s="247"/>
      <c r="N6110" s="247"/>
      <c r="O6110" s="247"/>
      <c r="P6110" s="247"/>
      <c r="Q6110" s="247"/>
    </row>
    <row r="6111" spans="13:17">
      <c r="M6111" s="247"/>
      <c r="N6111" s="247"/>
      <c r="O6111" s="247"/>
      <c r="P6111" s="247"/>
      <c r="Q6111" s="247"/>
    </row>
    <row r="6112" spans="13:17">
      <c r="M6112" s="247"/>
      <c r="N6112" s="247"/>
      <c r="O6112" s="247"/>
      <c r="P6112" s="247"/>
      <c r="Q6112" s="247"/>
    </row>
    <row r="6113" spans="13:17">
      <c r="M6113" s="247"/>
      <c r="N6113" s="247"/>
      <c r="O6113" s="247"/>
      <c r="P6113" s="247"/>
      <c r="Q6113" s="247"/>
    </row>
    <row r="6114" spans="13:17">
      <c r="M6114" s="247"/>
      <c r="N6114" s="247"/>
      <c r="O6114" s="247"/>
      <c r="P6114" s="247"/>
      <c r="Q6114" s="247"/>
    </row>
    <row r="6115" spans="13:17">
      <c r="M6115" s="247"/>
      <c r="N6115" s="247"/>
      <c r="O6115" s="247"/>
      <c r="P6115" s="247"/>
      <c r="Q6115" s="247"/>
    </row>
    <row r="6116" spans="13:17">
      <c r="M6116" s="247"/>
      <c r="N6116" s="247"/>
      <c r="O6116" s="247"/>
      <c r="P6116" s="247"/>
      <c r="Q6116" s="247"/>
    </row>
    <row r="6117" spans="13:17">
      <c r="M6117" s="247"/>
      <c r="N6117" s="247"/>
      <c r="O6117" s="247"/>
      <c r="P6117" s="247"/>
      <c r="Q6117" s="247"/>
    </row>
    <row r="6118" spans="13:17">
      <c r="M6118" s="247"/>
      <c r="N6118" s="247"/>
      <c r="O6118" s="247"/>
      <c r="P6118" s="247"/>
      <c r="Q6118" s="247"/>
    </row>
    <row r="6119" spans="13:17">
      <c r="M6119" s="247"/>
      <c r="N6119" s="247"/>
      <c r="O6119" s="247"/>
      <c r="P6119" s="247"/>
      <c r="Q6119" s="247"/>
    </row>
    <row r="6120" spans="13:17">
      <c r="M6120" s="247"/>
      <c r="N6120" s="247"/>
      <c r="O6120" s="247"/>
      <c r="P6120" s="247"/>
      <c r="Q6120" s="247"/>
    </row>
    <row r="6121" spans="13:17">
      <c r="M6121" s="247"/>
      <c r="N6121" s="247"/>
      <c r="O6121" s="247"/>
      <c r="P6121" s="247"/>
      <c r="Q6121" s="247"/>
    </row>
    <row r="6122" spans="13:17">
      <c r="M6122" s="247"/>
      <c r="N6122" s="247"/>
      <c r="O6122" s="247"/>
      <c r="P6122" s="247"/>
      <c r="Q6122" s="247"/>
    </row>
    <row r="6123" spans="13:17">
      <c r="M6123" s="247"/>
      <c r="N6123" s="247"/>
      <c r="O6123" s="247"/>
      <c r="P6123" s="247"/>
      <c r="Q6123" s="247"/>
    </row>
    <row r="6124" spans="13:17">
      <c r="M6124" s="247"/>
      <c r="N6124" s="247"/>
      <c r="O6124" s="247"/>
      <c r="P6124" s="247"/>
      <c r="Q6124" s="247"/>
    </row>
    <row r="6125" spans="13:17">
      <c r="M6125" s="247"/>
      <c r="N6125" s="247"/>
      <c r="O6125" s="247"/>
      <c r="P6125" s="247"/>
      <c r="Q6125" s="247"/>
    </row>
    <row r="6126" spans="13:17">
      <c r="M6126" s="247"/>
      <c r="N6126" s="247"/>
      <c r="O6126" s="247"/>
      <c r="P6126" s="247"/>
      <c r="Q6126" s="247"/>
    </row>
    <row r="6127" spans="13:17">
      <c r="M6127" s="247"/>
      <c r="N6127" s="247"/>
      <c r="O6127" s="247"/>
      <c r="P6127" s="247"/>
      <c r="Q6127" s="247"/>
    </row>
    <row r="6128" spans="13:17">
      <c r="M6128" s="247"/>
      <c r="N6128" s="247"/>
      <c r="O6128" s="247"/>
      <c r="P6128" s="247"/>
      <c r="Q6128" s="247"/>
    </row>
    <row r="6129" spans="13:17">
      <c r="M6129" s="247"/>
      <c r="N6129" s="247"/>
      <c r="O6129" s="247"/>
      <c r="P6129" s="247"/>
      <c r="Q6129" s="247"/>
    </row>
    <row r="6130" spans="13:17">
      <c r="M6130" s="247"/>
      <c r="N6130" s="247"/>
      <c r="O6130" s="247"/>
      <c r="P6130" s="247"/>
      <c r="Q6130" s="247"/>
    </row>
    <row r="6131" spans="13:17">
      <c r="M6131" s="247"/>
      <c r="N6131" s="247"/>
      <c r="O6131" s="247"/>
      <c r="P6131" s="247"/>
      <c r="Q6131" s="247"/>
    </row>
    <row r="6132" spans="13:17">
      <c r="M6132" s="247"/>
      <c r="N6132" s="247"/>
      <c r="O6132" s="247"/>
      <c r="P6132" s="247"/>
      <c r="Q6132" s="247"/>
    </row>
    <row r="6133" spans="13:17">
      <c r="M6133" s="247"/>
      <c r="N6133" s="247"/>
      <c r="O6133" s="247"/>
      <c r="P6133" s="247"/>
      <c r="Q6133" s="247"/>
    </row>
    <row r="6134" spans="13:17">
      <c r="M6134" s="247"/>
      <c r="N6134" s="247"/>
      <c r="O6134" s="247"/>
      <c r="P6134" s="247"/>
      <c r="Q6134" s="247"/>
    </row>
    <row r="6135" spans="13:17">
      <c r="M6135" s="247"/>
      <c r="N6135" s="247"/>
      <c r="O6135" s="247"/>
      <c r="P6135" s="247"/>
      <c r="Q6135" s="247"/>
    </row>
    <row r="6136" spans="13:17">
      <c r="M6136" s="247"/>
      <c r="N6136" s="247"/>
      <c r="O6136" s="247"/>
      <c r="P6136" s="247"/>
      <c r="Q6136" s="247"/>
    </row>
    <row r="6137" spans="13:17">
      <c r="M6137" s="247"/>
      <c r="N6137" s="247"/>
      <c r="O6137" s="247"/>
      <c r="P6137" s="247"/>
      <c r="Q6137" s="247"/>
    </row>
    <row r="6138" spans="13:17">
      <c r="M6138" s="247"/>
      <c r="N6138" s="247"/>
      <c r="O6138" s="247"/>
      <c r="P6138" s="247"/>
      <c r="Q6138" s="247"/>
    </row>
    <row r="6139" spans="13:17">
      <c r="M6139" s="247"/>
      <c r="N6139" s="247"/>
      <c r="O6139" s="247"/>
      <c r="P6139" s="247"/>
      <c r="Q6139" s="247"/>
    </row>
    <row r="6140" spans="13:17">
      <c r="M6140" s="247"/>
      <c r="N6140" s="247"/>
      <c r="O6140" s="247"/>
      <c r="P6140" s="247"/>
      <c r="Q6140" s="247"/>
    </row>
    <row r="6141" spans="13:17">
      <c r="M6141" s="247"/>
      <c r="N6141" s="247"/>
      <c r="O6141" s="247"/>
      <c r="P6141" s="247"/>
      <c r="Q6141" s="247"/>
    </row>
    <row r="6142" spans="13:17">
      <c r="M6142" s="247"/>
      <c r="N6142" s="247"/>
      <c r="O6142" s="247"/>
      <c r="P6142" s="247"/>
      <c r="Q6142" s="247"/>
    </row>
    <row r="6143" spans="13:17">
      <c r="M6143" s="247"/>
      <c r="N6143" s="247"/>
      <c r="O6143" s="247"/>
      <c r="P6143" s="247"/>
      <c r="Q6143" s="247"/>
    </row>
    <row r="6144" spans="13:17">
      <c r="M6144" s="247"/>
      <c r="N6144" s="247"/>
      <c r="O6144" s="247"/>
      <c r="P6144" s="247"/>
      <c r="Q6144" s="247"/>
    </row>
    <row r="6145" spans="13:17">
      <c r="M6145" s="247"/>
      <c r="N6145" s="247"/>
      <c r="O6145" s="247"/>
      <c r="P6145" s="247"/>
      <c r="Q6145" s="247"/>
    </row>
    <row r="6146" spans="13:17">
      <c r="M6146" s="247"/>
      <c r="N6146" s="247"/>
      <c r="O6146" s="247"/>
      <c r="P6146" s="247"/>
      <c r="Q6146" s="247"/>
    </row>
    <row r="6147" spans="13:17">
      <c r="M6147" s="247"/>
      <c r="N6147" s="247"/>
      <c r="O6147" s="247"/>
      <c r="P6147" s="247"/>
      <c r="Q6147" s="247"/>
    </row>
    <row r="6148" spans="13:17">
      <c r="M6148" s="247"/>
      <c r="N6148" s="247"/>
      <c r="O6148" s="247"/>
      <c r="P6148" s="247"/>
      <c r="Q6148" s="247"/>
    </row>
    <row r="6149" spans="13:17">
      <c r="M6149" s="247"/>
      <c r="N6149" s="247"/>
      <c r="O6149" s="247"/>
      <c r="P6149" s="247"/>
      <c r="Q6149" s="247"/>
    </row>
    <row r="6150" spans="13:17">
      <c r="M6150" s="247"/>
      <c r="N6150" s="247"/>
      <c r="O6150" s="247"/>
      <c r="P6150" s="247"/>
      <c r="Q6150" s="247"/>
    </row>
    <row r="6151" spans="13:17">
      <c r="M6151" s="247"/>
      <c r="N6151" s="247"/>
      <c r="O6151" s="247"/>
      <c r="P6151" s="247"/>
      <c r="Q6151" s="247"/>
    </row>
    <row r="6152" spans="13:17">
      <c r="M6152" s="247"/>
      <c r="N6152" s="247"/>
      <c r="O6152" s="247"/>
      <c r="P6152" s="247"/>
      <c r="Q6152" s="247"/>
    </row>
    <row r="6153" spans="13:17">
      <c r="M6153" s="247"/>
      <c r="N6153" s="247"/>
      <c r="O6153" s="247"/>
      <c r="P6153" s="247"/>
      <c r="Q6153" s="247"/>
    </row>
    <row r="6154" spans="13:17">
      <c r="M6154" s="247"/>
      <c r="N6154" s="247"/>
      <c r="O6154" s="247"/>
      <c r="P6154" s="247"/>
      <c r="Q6154" s="247"/>
    </row>
    <row r="6155" spans="13:17">
      <c r="M6155" s="247"/>
      <c r="N6155" s="247"/>
      <c r="O6155" s="247"/>
      <c r="P6155" s="247"/>
      <c r="Q6155" s="247"/>
    </row>
    <row r="6156" spans="13:17">
      <c r="M6156" s="247"/>
      <c r="N6156" s="247"/>
      <c r="O6156" s="247"/>
      <c r="P6156" s="247"/>
      <c r="Q6156" s="247"/>
    </row>
    <row r="6157" spans="13:17">
      <c r="M6157" s="247"/>
      <c r="N6157" s="247"/>
      <c r="O6157" s="247"/>
      <c r="P6157" s="247"/>
      <c r="Q6157" s="247"/>
    </row>
    <row r="6158" spans="13:17">
      <c r="M6158" s="247"/>
      <c r="N6158" s="247"/>
      <c r="O6158" s="247"/>
      <c r="P6158" s="247"/>
      <c r="Q6158" s="247"/>
    </row>
    <row r="6159" spans="13:17">
      <c r="M6159" s="247"/>
      <c r="N6159" s="247"/>
      <c r="O6159" s="247"/>
      <c r="P6159" s="247"/>
      <c r="Q6159" s="247"/>
    </row>
    <row r="6160" spans="13:17">
      <c r="M6160" s="247"/>
      <c r="N6160" s="247"/>
      <c r="O6160" s="247"/>
      <c r="P6160" s="247"/>
      <c r="Q6160" s="247"/>
    </row>
    <row r="6161" spans="13:17">
      <c r="M6161" s="247"/>
      <c r="N6161" s="247"/>
      <c r="O6161" s="247"/>
      <c r="P6161" s="247"/>
      <c r="Q6161" s="247"/>
    </row>
    <row r="6162" spans="13:17">
      <c r="M6162" s="247"/>
      <c r="N6162" s="247"/>
      <c r="O6162" s="247"/>
      <c r="P6162" s="247"/>
      <c r="Q6162" s="247"/>
    </row>
    <row r="6163" spans="13:17">
      <c r="M6163" s="247"/>
      <c r="N6163" s="247"/>
      <c r="O6163" s="247"/>
      <c r="P6163" s="247"/>
      <c r="Q6163" s="247"/>
    </row>
    <row r="6164" spans="13:17">
      <c r="M6164" s="247"/>
      <c r="N6164" s="247"/>
      <c r="O6164" s="247"/>
      <c r="P6164" s="247"/>
      <c r="Q6164" s="247"/>
    </row>
    <row r="6165" spans="13:17">
      <c r="M6165" s="247"/>
      <c r="N6165" s="247"/>
      <c r="O6165" s="247"/>
      <c r="P6165" s="247"/>
      <c r="Q6165" s="247"/>
    </row>
    <row r="6166" spans="13:17">
      <c r="M6166" s="247"/>
      <c r="N6166" s="247"/>
      <c r="O6166" s="247"/>
      <c r="P6166" s="247"/>
      <c r="Q6166" s="247"/>
    </row>
    <row r="6167" spans="13:17">
      <c r="M6167" s="247"/>
      <c r="N6167" s="247"/>
      <c r="O6167" s="247"/>
      <c r="P6167" s="247"/>
      <c r="Q6167" s="247"/>
    </row>
    <row r="6168" spans="13:17">
      <c r="M6168" s="247"/>
      <c r="N6168" s="247"/>
      <c r="O6168" s="247"/>
      <c r="P6168" s="247"/>
      <c r="Q6168" s="247"/>
    </row>
    <row r="6169" spans="13:17">
      <c r="M6169" s="247"/>
      <c r="N6169" s="247"/>
      <c r="O6169" s="247"/>
      <c r="P6169" s="247"/>
      <c r="Q6169" s="247"/>
    </row>
    <row r="6170" spans="13:17">
      <c r="M6170" s="247"/>
      <c r="N6170" s="247"/>
      <c r="O6170" s="247"/>
      <c r="P6170" s="247"/>
      <c r="Q6170" s="247"/>
    </row>
    <row r="6171" spans="13:17">
      <c r="M6171" s="247"/>
      <c r="N6171" s="247"/>
      <c r="O6171" s="247"/>
      <c r="P6171" s="247"/>
      <c r="Q6171" s="247"/>
    </row>
    <row r="6172" spans="13:17">
      <c r="M6172" s="247"/>
      <c r="N6172" s="247"/>
      <c r="O6172" s="247"/>
      <c r="P6172" s="247"/>
      <c r="Q6172" s="247"/>
    </row>
    <row r="6173" spans="13:17">
      <c r="M6173" s="247"/>
      <c r="N6173" s="247"/>
      <c r="O6173" s="247"/>
      <c r="P6173" s="247"/>
      <c r="Q6173" s="247"/>
    </row>
    <row r="6174" spans="13:17">
      <c r="M6174" s="247"/>
      <c r="N6174" s="247"/>
      <c r="O6174" s="247"/>
      <c r="P6174" s="247"/>
      <c r="Q6174" s="247"/>
    </row>
    <row r="6175" spans="13:17">
      <c r="M6175" s="247"/>
      <c r="N6175" s="247"/>
      <c r="O6175" s="247"/>
      <c r="P6175" s="247"/>
      <c r="Q6175" s="247"/>
    </row>
    <row r="6176" spans="13:17">
      <c r="M6176" s="247"/>
      <c r="N6176" s="247"/>
      <c r="O6176" s="247"/>
      <c r="P6176" s="247"/>
      <c r="Q6176" s="247"/>
    </row>
    <row r="6177" spans="13:17">
      <c r="M6177" s="247"/>
      <c r="N6177" s="247"/>
      <c r="O6177" s="247"/>
      <c r="P6177" s="247"/>
      <c r="Q6177" s="247"/>
    </row>
    <row r="6178" spans="13:17">
      <c r="M6178" s="247"/>
      <c r="N6178" s="247"/>
      <c r="O6178" s="247"/>
      <c r="P6178" s="247"/>
      <c r="Q6178" s="247"/>
    </row>
    <row r="6179" spans="13:17">
      <c r="M6179" s="247"/>
      <c r="N6179" s="247"/>
      <c r="O6179" s="247"/>
      <c r="P6179" s="247"/>
      <c r="Q6179" s="247"/>
    </row>
    <row r="6180" spans="13:17">
      <c r="M6180" s="247"/>
      <c r="N6180" s="247"/>
      <c r="O6180" s="247"/>
      <c r="P6180" s="247"/>
      <c r="Q6180" s="247"/>
    </row>
    <row r="6181" spans="13:17">
      <c r="M6181" s="247"/>
      <c r="N6181" s="247"/>
      <c r="O6181" s="247"/>
      <c r="P6181" s="247"/>
      <c r="Q6181" s="247"/>
    </row>
    <row r="6182" spans="13:17">
      <c r="M6182" s="247"/>
      <c r="N6182" s="247"/>
      <c r="O6182" s="247"/>
      <c r="P6182" s="247"/>
      <c r="Q6182" s="247"/>
    </row>
    <row r="6183" spans="13:17">
      <c r="M6183" s="247"/>
      <c r="N6183" s="247"/>
      <c r="O6183" s="247"/>
      <c r="P6183" s="247"/>
      <c r="Q6183" s="247"/>
    </row>
    <row r="6184" spans="13:17">
      <c r="M6184" s="247"/>
      <c r="N6184" s="247"/>
      <c r="O6184" s="247"/>
      <c r="P6184" s="247"/>
      <c r="Q6184" s="247"/>
    </row>
    <row r="6185" spans="13:17">
      <c r="M6185" s="247"/>
      <c r="N6185" s="247"/>
      <c r="O6185" s="247"/>
      <c r="P6185" s="247"/>
      <c r="Q6185" s="247"/>
    </row>
    <row r="6186" spans="13:17">
      <c r="M6186" s="247"/>
      <c r="N6186" s="247"/>
      <c r="O6186" s="247"/>
      <c r="P6186" s="247"/>
      <c r="Q6186" s="247"/>
    </row>
    <row r="6187" spans="13:17">
      <c r="M6187" s="247"/>
      <c r="N6187" s="247"/>
      <c r="O6187" s="247"/>
      <c r="P6187" s="247"/>
      <c r="Q6187" s="247"/>
    </row>
    <row r="6188" spans="13:17">
      <c r="M6188" s="247"/>
      <c r="N6188" s="247"/>
      <c r="O6188" s="247"/>
      <c r="P6188" s="247"/>
      <c r="Q6188" s="247"/>
    </row>
    <row r="6189" spans="13:17">
      <c r="M6189" s="247"/>
      <c r="N6189" s="247"/>
      <c r="O6189" s="247"/>
      <c r="P6189" s="247"/>
      <c r="Q6189" s="247"/>
    </row>
    <row r="6190" spans="13:17">
      <c r="M6190" s="247"/>
      <c r="N6190" s="247"/>
      <c r="O6190" s="247"/>
      <c r="P6190" s="247"/>
      <c r="Q6190" s="247"/>
    </row>
    <row r="6191" spans="13:17">
      <c r="M6191" s="247"/>
      <c r="N6191" s="247"/>
      <c r="O6191" s="247"/>
      <c r="P6191" s="247"/>
      <c r="Q6191" s="247"/>
    </row>
    <row r="6192" spans="13:17">
      <c r="M6192" s="247"/>
      <c r="N6192" s="247"/>
      <c r="O6192" s="247"/>
      <c r="P6192" s="247"/>
      <c r="Q6192" s="247"/>
    </row>
    <row r="6193" spans="13:17">
      <c r="M6193" s="247"/>
      <c r="N6193" s="247"/>
      <c r="O6193" s="247"/>
      <c r="P6193" s="247"/>
      <c r="Q6193" s="247"/>
    </row>
    <row r="6194" spans="13:17">
      <c r="M6194" s="247"/>
      <c r="N6194" s="247"/>
      <c r="O6194" s="247"/>
      <c r="P6194" s="247"/>
      <c r="Q6194" s="247"/>
    </row>
    <row r="6195" spans="13:17">
      <c r="M6195" s="247"/>
      <c r="N6195" s="247"/>
      <c r="O6195" s="247"/>
      <c r="P6195" s="247"/>
      <c r="Q6195" s="247"/>
    </row>
    <row r="6196" spans="13:17">
      <c r="M6196" s="247"/>
      <c r="N6196" s="247"/>
      <c r="O6196" s="247"/>
      <c r="P6196" s="247"/>
      <c r="Q6196" s="247"/>
    </row>
    <row r="6197" spans="13:17">
      <c r="M6197" s="247"/>
      <c r="N6197" s="247"/>
      <c r="O6197" s="247"/>
      <c r="P6197" s="247"/>
      <c r="Q6197" s="247"/>
    </row>
    <row r="6198" spans="13:17">
      <c r="M6198" s="247"/>
      <c r="N6198" s="247"/>
      <c r="O6198" s="247"/>
      <c r="P6198" s="247"/>
      <c r="Q6198" s="247"/>
    </row>
    <row r="6199" spans="13:17">
      <c r="M6199" s="247"/>
      <c r="N6199" s="247"/>
      <c r="O6199" s="247"/>
      <c r="P6199" s="247"/>
      <c r="Q6199" s="247"/>
    </row>
    <row r="6200" spans="13:17">
      <c r="M6200" s="247"/>
      <c r="N6200" s="247"/>
      <c r="O6200" s="247"/>
      <c r="P6200" s="247"/>
      <c r="Q6200" s="247"/>
    </row>
    <row r="6201" spans="13:17">
      <c r="M6201" s="247"/>
      <c r="N6201" s="247"/>
      <c r="O6201" s="247"/>
      <c r="P6201" s="247"/>
      <c r="Q6201" s="247"/>
    </row>
    <row r="6202" spans="13:17">
      <c r="M6202" s="247"/>
      <c r="N6202" s="247"/>
      <c r="O6202" s="247"/>
      <c r="P6202" s="247"/>
      <c r="Q6202" s="247"/>
    </row>
    <row r="6203" spans="13:17">
      <c r="M6203" s="247"/>
      <c r="N6203" s="247"/>
      <c r="O6203" s="247"/>
      <c r="P6203" s="247"/>
      <c r="Q6203" s="247"/>
    </row>
    <row r="6204" spans="13:17">
      <c r="M6204" s="247"/>
      <c r="N6204" s="247"/>
      <c r="O6204" s="247"/>
      <c r="P6204" s="247"/>
      <c r="Q6204" s="247"/>
    </row>
    <row r="6205" spans="13:17">
      <c r="M6205" s="247"/>
      <c r="N6205" s="247"/>
      <c r="O6205" s="247"/>
      <c r="P6205" s="247"/>
      <c r="Q6205" s="247"/>
    </row>
    <row r="6206" spans="13:17">
      <c r="M6206" s="247"/>
      <c r="N6206" s="247"/>
      <c r="O6206" s="247"/>
      <c r="P6206" s="247"/>
      <c r="Q6206" s="247"/>
    </row>
    <row r="6207" spans="13:17">
      <c r="M6207" s="247"/>
      <c r="N6207" s="247"/>
      <c r="O6207" s="247"/>
      <c r="P6207" s="247"/>
      <c r="Q6207" s="247"/>
    </row>
    <row r="6208" spans="13:17">
      <c r="M6208" s="247"/>
      <c r="N6208" s="247"/>
      <c r="O6208" s="247"/>
      <c r="P6208" s="247"/>
      <c r="Q6208" s="247"/>
    </row>
    <row r="6209" spans="13:17">
      <c r="M6209" s="247"/>
      <c r="N6209" s="247"/>
      <c r="O6209" s="247"/>
      <c r="P6209" s="247"/>
      <c r="Q6209" s="247"/>
    </row>
    <row r="6210" spans="13:17">
      <c r="M6210" s="247"/>
      <c r="N6210" s="247"/>
      <c r="O6210" s="247"/>
      <c r="P6210" s="247"/>
      <c r="Q6210" s="247"/>
    </row>
    <row r="6211" spans="13:17">
      <c r="M6211" s="247"/>
      <c r="N6211" s="247"/>
      <c r="O6211" s="247"/>
      <c r="P6211" s="247"/>
      <c r="Q6211" s="247"/>
    </row>
    <row r="6212" spans="13:17">
      <c r="M6212" s="247"/>
      <c r="N6212" s="247"/>
      <c r="O6212" s="247"/>
      <c r="P6212" s="247"/>
      <c r="Q6212" s="247"/>
    </row>
    <row r="6213" spans="13:17">
      <c r="M6213" s="247"/>
      <c r="N6213" s="247"/>
      <c r="O6213" s="247"/>
      <c r="P6213" s="247"/>
      <c r="Q6213" s="247"/>
    </row>
    <row r="6214" spans="13:17">
      <c r="M6214" s="247"/>
      <c r="N6214" s="247"/>
      <c r="O6214" s="247"/>
      <c r="P6214" s="247"/>
      <c r="Q6214" s="247"/>
    </row>
    <row r="6215" spans="13:17">
      <c r="M6215" s="247"/>
      <c r="N6215" s="247"/>
      <c r="O6215" s="247"/>
      <c r="P6215" s="247"/>
      <c r="Q6215" s="247"/>
    </row>
    <row r="6216" spans="13:17">
      <c r="M6216" s="247"/>
      <c r="N6216" s="247"/>
      <c r="O6216" s="247"/>
      <c r="P6216" s="247"/>
      <c r="Q6216" s="247"/>
    </row>
    <row r="6217" spans="13:17">
      <c r="M6217" s="247"/>
      <c r="N6217" s="247"/>
      <c r="O6217" s="247"/>
      <c r="P6217" s="247"/>
      <c r="Q6217" s="247"/>
    </row>
    <row r="6218" spans="13:17">
      <c r="M6218" s="247"/>
      <c r="N6218" s="247"/>
      <c r="O6218" s="247"/>
      <c r="P6218" s="247"/>
      <c r="Q6218" s="247"/>
    </row>
    <row r="6219" spans="13:17">
      <c r="M6219" s="247"/>
      <c r="N6219" s="247"/>
      <c r="O6219" s="247"/>
      <c r="P6219" s="247"/>
      <c r="Q6219" s="247"/>
    </row>
    <row r="6220" spans="13:17">
      <c r="M6220" s="247"/>
      <c r="N6220" s="247"/>
      <c r="O6220" s="247"/>
      <c r="P6220" s="247"/>
      <c r="Q6220" s="247"/>
    </row>
    <row r="6221" spans="13:17">
      <c r="M6221" s="247"/>
      <c r="N6221" s="247"/>
      <c r="O6221" s="247"/>
      <c r="P6221" s="247"/>
      <c r="Q6221" s="247"/>
    </row>
    <row r="6222" spans="13:17">
      <c r="M6222" s="247"/>
      <c r="N6222" s="247"/>
      <c r="O6222" s="247"/>
      <c r="P6222" s="247"/>
      <c r="Q6222" s="247"/>
    </row>
    <row r="6223" spans="13:17">
      <c r="M6223" s="247"/>
      <c r="N6223" s="247"/>
      <c r="O6223" s="247"/>
      <c r="P6223" s="247"/>
      <c r="Q6223" s="247"/>
    </row>
    <row r="6224" spans="13:17">
      <c r="M6224" s="247"/>
      <c r="N6224" s="247"/>
      <c r="O6224" s="247"/>
      <c r="P6224" s="247"/>
      <c r="Q6224" s="247"/>
    </row>
    <row r="6225" spans="13:17">
      <c r="M6225" s="247"/>
      <c r="N6225" s="247"/>
      <c r="O6225" s="247"/>
      <c r="P6225" s="247"/>
      <c r="Q6225" s="247"/>
    </row>
    <row r="6226" spans="13:17">
      <c r="M6226" s="247"/>
      <c r="N6226" s="247"/>
      <c r="O6226" s="247"/>
      <c r="P6226" s="247"/>
      <c r="Q6226" s="247"/>
    </row>
    <row r="6227" spans="13:17">
      <c r="M6227" s="247"/>
      <c r="N6227" s="247"/>
      <c r="O6227" s="247"/>
      <c r="P6227" s="247"/>
      <c r="Q6227" s="247"/>
    </row>
    <row r="6228" spans="13:17">
      <c r="M6228" s="247"/>
      <c r="N6228" s="247"/>
      <c r="O6228" s="247"/>
      <c r="P6228" s="247"/>
      <c r="Q6228" s="247"/>
    </row>
    <row r="6229" spans="13:17">
      <c r="M6229" s="247"/>
      <c r="N6229" s="247"/>
      <c r="O6229" s="247"/>
      <c r="P6229" s="247"/>
      <c r="Q6229" s="247"/>
    </row>
    <row r="6230" spans="13:17">
      <c r="M6230" s="247"/>
      <c r="N6230" s="247"/>
      <c r="O6230" s="247"/>
      <c r="P6230" s="247"/>
      <c r="Q6230" s="247"/>
    </row>
    <row r="6231" spans="13:17">
      <c r="M6231" s="247"/>
      <c r="N6231" s="247"/>
      <c r="O6231" s="247"/>
      <c r="P6231" s="247"/>
      <c r="Q6231" s="247"/>
    </row>
    <row r="6232" spans="13:17">
      <c r="M6232" s="247"/>
      <c r="N6232" s="247"/>
      <c r="O6232" s="247"/>
      <c r="P6232" s="247"/>
      <c r="Q6232" s="247"/>
    </row>
    <row r="6233" spans="13:17">
      <c r="M6233" s="247"/>
      <c r="N6233" s="247"/>
      <c r="O6233" s="247"/>
      <c r="P6233" s="247"/>
      <c r="Q6233" s="247"/>
    </row>
    <row r="6234" spans="13:17">
      <c r="M6234" s="247"/>
      <c r="N6234" s="247"/>
      <c r="O6234" s="247"/>
      <c r="P6234" s="247"/>
      <c r="Q6234" s="247"/>
    </row>
    <row r="6235" spans="13:17">
      <c r="M6235" s="247"/>
      <c r="N6235" s="247"/>
      <c r="O6235" s="247"/>
      <c r="P6235" s="247"/>
      <c r="Q6235" s="247"/>
    </row>
    <row r="6236" spans="13:17">
      <c r="M6236" s="247"/>
      <c r="N6236" s="247"/>
      <c r="O6236" s="247"/>
      <c r="P6236" s="247"/>
      <c r="Q6236" s="247"/>
    </row>
    <row r="6237" spans="13:17">
      <c r="M6237" s="247"/>
      <c r="N6237" s="247"/>
      <c r="O6237" s="247"/>
      <c r="P6237" s="247"/>
      <c r="Q6237" s="247"/>
    </row>
    <row r="6238" spans="13:17">
      <c r="M6238" s="247"/>
      <c r="N6238" s="247"/>
      <c r="O6238" s="247"/>
      <c r="P6238" s="247"/>
      <c r="Q6238" s="247"/>
    </row>
    <row r="6239" spans="13:17">
      <c r="M6239" s="247"/>
      <c r="N6239" s="247"/>
      <c r="O6239" s="247"/>
      <c r="P6239" s="247"/>
      <c r="Q6239" s="247"/>
    </row>
    <row r="6240" spans="13:17">
      <c r="M6240" s="247"/>
      <c r="N6240" s="247"/>
      <c r="O6240" s="247"/>
      <c r="P6240" s="247"/>
      <c r="Q6240" s="247"/>
    </row>
    <row r="6241" spans="13:17">
      <c r="M6241" s="247"/>
      <c r="N6241" s="247"/>
      <c r="O6241" s="247"/>
      <c r="P6241" s="247"/>
      <c r="Q6241" s="247"/>
    </row>
    <row r="6242" spans="13:17">
      <c r="M6242" s="247"/>
      <c r="N6242" s="247"/>
      <c r="O6242" s="247"/>
      <c r="P6242" s="247"/>
      <c r="Q6242" s="247"/>
    </row>
    <row r="6243" spans="13:17">
      <c r="M6243" s="247"/>
      <c r="N6243" s="247"/>
      <c r="O6243" s="247"/>
      <c r="P6243" s="247"/>
      <c r="Q6243" s="247"/>
    </row>
    <row r="6244" spans="13:17">
      <c r="M6244" s="247"/>
      <c r="N6244" s="247"/>
      <c r="O6244" s="247"/>
      <c r="P6244" s="247"/>
      <c r="Q6244" s="247"/>
    </row>
    <row r="6245" spans="13:17">
      <c r="M6245" s="247"/>
      <c r="N6245" s="247"/>
      <c r="O6245" s="247"/>
      <c r="P6245" s="247"/>
      <c r="Q6245" s="247"/>
    </row>
    <row r="6246" spans="13:17">
      <c r="M6246" s="247"/>
      <c r="N6246" s="247"/>
      <c r="O6246" s="247"/>
      <c r="P6246" s="247"/>
      <c r="Q6246" s="247"/>
    </row>
    <row r="6247" spans="13:17">
      <c r="M6247" s="247"/>
      <c r="N6247" s="247"/>
      <c r="O6247" s="247"/>
      <c r="P6247" s="247"/>
      <c r="Q6247" s="247"/>
    </row>
    <row r="6248" spans="13:17">
      <c r="M6248" s="247"/>
      <c r="N6248" s="247"/>
      <c r="O6248" s="247"/>
      <c r="P6248" s="247"/>
      <c r="Q6248" s="247"/>
    </row>
    <row r="6249" spans="13:17">
      <c r="M6249" s="247"/>
      <c r="N6249" s="247"/>
      <c r="O6249" s="247"/>
      <c r="P6249" s="247"/>
      <c r="Q6249" s="247"/>
    </row>
    <row r="6250" spans="13:17">
      <c r="M6250" s="247"/>
      <c r="N6250" s="247"/>
      <c r="O6250" s="247"/>
      <c r="P6250" s="247"/>
      <c r="Q6250" s="247"/>
    </row>
    <row r="6251" spans="13:17">
      <c r="M6251" s="247"/>
      <c r="N6251" s="247"/>
      <c r="O6251" s="247"/>
      <c r="P6251" s="247"/>
      <c r="Q6251" s="247"/>
    </row>
    <row r="6252" spans="13:17">
      <c r="M6252" s="247"/>
      <c r="N6252" s="247"/>
      <c r="O6252" s="247"/>
      <c r="P6252" s="247"/>
      <c r="Q6252" s="247"/>
    </row>
    <row r="6253" spans="13:17">
      <c r="M6253" s="247"/>
      <c r="N6253" s="247"/>
      <c r="O6253" s="247"/>
      <c r="P6253" s="247"/>
      <c r="Q6253" s="247"/>
    </row>
    <row r="6254" spans="13:17">
      <c r="M6254" s="247"/>
      <c r="N6254" s="247"/>
      <c r="O6254" s="247"/>
      <c r="P6254" s="247"/>
      <c r="Q6254" s="247"/>
    </row>
    <row r="6255" spans="13:17">
      <c r="M6255" s="247"/>
      <c r="N6255" s="247"/>
      <c r="O6255" s="247"/>
      <c r="P6255" s="247"/>
      <c r="Q6255" s="247"/>
    </row>
    <row r="6256" spans="13:17">
      <c r="M6256" s="247"/>
      <c r="N6256" s="247"/>
      <c r="O6256" s="247"/>
      <c r="P6256" s="247"/>
      <c r="Q6256" s="247"/>
    </row>
    <row r="6257" spans="13:17">
      <c r="M6257" s="247"/>
      <c r="N6257" s="247"/>
      <c r="O6257" s="247"/>
      <c r="P6257" s="247"/>
      <c r="Q6257" s="247"/>
    </row>
    <row r="6258" spans="13:17">
      <c r="M6258" s="247"/>
      <c r="N6258" s="247"/>
      <c r="O6258" s="247"/>
      <c r="P6258" s="247"/>
      <c r="Q6258" s="247"/>
    </row>
    <row r="6259" spans="13:17">
      <c r="M6259" s="247"/>
      <c r="N6259" s="247"/>
      <c r="O6259" s="247"/>
      <c r="P6259" s="247"/>
      <c r="Q6259" s="247"/>
    </row>
    <row r="6260" spans="13:17">
      <c r="M6260" s="247"/>
      <c r="N6260" s="247"/>
      <c r="O6260" s="247"/>
      <c r="P6260" s="247"/>
      <c r="Q6260" s="247"/>
    </row>
    <row r="6261" spans="13:17">
      <c r="M6261" s="247"/>
      <c r="N6261" s="247"/>
      <c r="O6261" s="247"/>
      <c r="P6261" s="247"/>
      <c r="Q6261" s="247"/>
    </row>
    <row r="6262" spans="13:17">
      <c r="M6262" s="247"/>
      <c r="N6262" s="247"/>
      <c r="O6262" s="247"/>
      <c r="P6262" s="247"/>
      <c r="Q6262" s="247"/>
    </row>
    <row r="6263" spans="13:17">
      <c r="M6263" s="247"/>
      <c r="N6263" s="247"/>
      <c r="O6263" s="247"/>
      <c r="P6263" s="247"/>
      <c r="Q6263" s="247"/>
    </row>
    <row r="6264" spans="13:17">
      <c r="M6264" s="247"/>
      <c r="N6264" s="247"/>
      <c r="O6264" s="247"/>
      <c r="P6264" s="247"/>
      <c r="Q6264" s="247"/>
    </row>
    <row r="6265" spans="13:17">
      <c r="M6265" s="247"/>
      <c r="N6265" s="247"/>
      <c r="O6265" s="247"/>
      <c r="P6265" s="247"/>
      <c r="Q6265" s="247"/>
    </row>
    <row r="6266" spans="13:17">
      <c r="M6266" s="247"/>
      <c r="N6266" s="247"/>
      <c r="O6266" s="247"/>
      <c r="P6266" s="247"/>
      <c r="Q6266" s="247"/>
    </row>
    <row r="6267" spans="13:17">
      <c r="M6267" s="247"/>
      <c r="N6267" s="247"/>
      <c r="O6267" s="247"/>
      <c r="P6267" s="247"/>
      <c r="Q6267" s="247"/>
    </row>
    <row r="6268" spans="13:17">
      <c r="M6268" s="247"/>
      <c r="N6268" s="247"/>
      <c r="O6268" s="247"/>
      <c r="P6268" s="247"/>
      <c r="Q6268" s="247"/>
    </row>
    <row r="6269" spans="13:17">
      <c r="M6269" s="247"/>
      <c r="N6269" s="247"/>
      <c r="O6269" s="247"/>
      <c r="P6269" s="247"/>
      <c r="Q6269" s="247"/>
    </row>
    <row r="6270" spans="13:17">
      <c r="M6270" s="247"/>
      <c r="N6270" s="247"/>
      <c r="O6270" s="247"/>
      <c r="P6270" s="247"/>
      <c r="Q6270" s="247"/>
    </row>
    <row r="6271" spans="13:17">
      <c r="M6271" s="247"/>
      <c r="N6271" s="247"/>
      <c r="O6271" s="247"/>
      <c r="P6271" s="247"/>
      <c r="Q6271" s="247"/>
    </row>
    <row r="6272" spans="13:17">
      <c r="M6272" s="247"/>
      <c r="N6272" s="247"/>
      <c r="O6272" s="247"/>
      <c r="P6272" s="247"/>
      <c r="Q6272" s="247"/>
    </row>
    <row r="6273" spans="13:17">
      <c r="M6273" s="247"/>
      <c r="N6273" s="247"/>
      <c r="O6273" s="247"/>
      <c r="P6273" s="247"/>
      <c r="Q6273" s="247"/>
    </row>
    <row r="6274" spans="13:17">
      <c r="M6274" s="247"/>
      <c r="N6274" s="247"/>
      <c r="O6274" s="247"/>
      <c r="P6274" s="247"/>
      <c r="Q6274" s="247"/>
    </row>
    <row r="6275" spans="13:17">
      <c r="M6275" s="247"/>
      <c r="N6275" s="247"/>
      <c r="O6275" s="247"/>
      <c r="P6275" s="247"/>
      <c r="Q6275" s="247"/>
    </row>
    <row r="6276" spans="13:17">
      <c r="M6276" s="247"/>
      <c r="N6276" s="247"/>
      <c r="O6276" s="247"/>
      <c r="P6276" s="247"/>
      <c r="Q6276" s="247"/>
    </row>
    <row r="6277" spans="13:17">
      <c r="M6277" s="247"/>
      <c r="N6277" s="247"/>
      <c r="O6277" s="247"/>
      <c r="P6277" s="247"/>
      <c r="Q6277" s="247"/>
    </row>
    <row r="6278" spans="13:17">
      <c r="M6278" s="247"/>
      <c r="N6278" s="247"/>
      <c r="O6278" s="247"/>
      <c r="P6278" s="247"/>
      <c r="Q6278" s="247"/>
    </row>
    <row r="6279" spans="13:17">
      <c r="M6279" s="247"/>
      <c r="N6279" s="247"/>
      <c r="O6279" s="247"/>
      <c r="P6279" s="247"/>
      <c r="Q6279" s="247"/>
    </row>
    <row r="6280" spans="13:17">
      <c r="M6280" s="247"/>
      <c r="N6280" s="247"/>
      <c r="O6280" s="247"/>
      <c r="P6280" s="247"/>
      <c r="Q6280" s="247"/>
    </row>
    <row r="6281" spans="13:17">
      <c r="M6281" s="247"/>
      <c r="N6281" s="247"/>
      <c r="O6281" s="247"/>
      <c r="P6281" s="247"/>
      <c r="Q6281" s="247"/>
    </row>
    <row r="6282" spans="13:17">
      <c r="M6282" s="247"/>
      <c r="N6282" s="247"/>
      <c r="O6282" s="247"/>
      <c r="P6282" s="247"/>
      <c r="Q6282" s="247"/>
    </row>
    <row r="6283" spans="13:17">
      <c r="M6283" s="247"/>
      <c r="N6283" s="247"/>
      <c r="O6283" s="247"/>
      <c r="P6283" s="247"/>
      <c r="Q6283" s="247"/>
    </row>
    <row r="6284" spans="13:17">
      <c r="M6284" s="247"/>
      <c r="N6284" s="247"/>
      <c r="O6284" s="247"/>
      <c r="P6284" s="247"/>
      <c r="Q6284" s="247"/>
    </row>
    <row r="6285" spans="13:17">
      <c r="M6285" s="247"/>
      <c r="N6285" s="247"/>
      <c r="O6285" s="247"/>
      <c r="P6285" s="247"/>
      <c r="Q6285" s="247"/>
    </row>
    <row r="6286" spans="13:17">
      <c r="M6286" s="247"/>
      <c r="N6286" s="247"/>
      <c r="O6286" s="247"/>
      <c r="P6286" s="247"/>
      <c r="Q6286" s="247"/>
    </row>
    <row r="6287" spans="13:17">
      <c r="M6287" s="247"/>
      <c r="N6287" s="247"/>
      <c r="O6287" s="247"/>
      <c r="P6287" s="247"/>
      <c r="Q6287" s="247"/>
    </row>
    <row r="6288" spans="13:17">
      <c r="M6288" s="247"/>
      <c r="N6288" s="247"/>
      <c r="O6288" s="247"/>
      <c r="P6288" s="247"/>
      <c r="Q6288" s="247"/>
    </row>
    <row r="6289" spans="13:17">
      <c r="M6289" s="247"/>
      <c r="N6289" s="247"/>
      <c r="O6289" s="247"/>
      <c r="P6289" s="247"/>
      <c r="Q6289" s="247"/>
    </row>
    <row r="6290" spans="13:17">
      <c r="M6290" s="247"/>
      <c r="N6290" s="247"/>
      <c r="O6290" s="247"/>
      <c r="P6290" s="247"/>
      <c r="Q6290" s="247"/>
    </row>
    <row r="6291" spans="13:17">
      <c r="M6291" s="247"/>
      <c r="N6291" s="247"/>
      <c r="O6291" s="247"/>
      <c r="P6291" s="247"/>
      <c r="Q6291" s="247"/>
    </row>
    <row r="6292" spans="13:17">
      <c r="M6292" s="247"/>
      <c r="N6292" s="247"/>
      <c r="O6292" s="247"/>
      <c r="P6292" s="247"/>
      <c r="Q6292" s="247"/>
    </row>
    <row r="6293" spans="13:17">
      <c r="M6293" s="247"/>
      <c r="N6293" s="247"/>
      <c r="O6293" s="247"/>
      <c r="P6293" s="247"/>
      <c r="Q6293" s="247"/>
    </row>
    <row r="6294" spans="13:17">
      <c r="M6294" s="247"/>
      <c r="N6294" s="247"/>
      <c r="O6294" s="247"/>
      <c r="P6294" s="247"/>
      <c r="Q6294" s="247"/>
    </row>
    <row r="6295" spans="13:17">
      <c r="M6295" s="247"/>
      <c r="N6295" s="247"/>
      <c r="O6295" s="247"/>
      <c r="P6295" s="247"/>
      <c r="Q6295" s="247"/>
    </row>
    <row r="6296" spans="13:17">
      <c r="M6296" s="247"/>
      <c r="N6296" s="247"/>
      <c r="O6296" s="247"/>
      <c r="P6296" s="247"/>
      <c r="Q6296" s="247"/>
    </row>
    <row r="6297" spans="13:17">
      <c r="M6297" s="247"/>
      <c r="N6297" s="247"/>
      <c r="O6297" s="247"/>
      <c r="P6297" s="247"/>
      <c r="Q6297" s="247"/>
    </row>
    <row r="6298" spans="13:17">
      <c r="M6298" s="247"/>
      <c r="N6298" s="247"/>
      <c r="O6298" s="247"/>
      <c r="P6298" s="247"/>
      <c r="Q6298" s="247"/>
    </row>
    <row r="6299" spans="13:17">
      <c r="M6299" s="247"/>
      <c r="N6299" s="247"/>
      <c r="O6299" s="247"/>
      <c r="P6299" s="247"/>
      <c r="Q6299" s="247"/>
    </row>
    <row r="6300" spans="13:17">
      <c r="M6300" s="247"/>
      <c r="N6300" s="247"/>
      <c r="O6300" s="247"/>
      <c r="P6300" s="247"/>
      <c r="Q6300" s="247"/>
    </row>
    <row r="6301" spans="13:17">
      <c r="M6301" s="247"/>
      <c r="N6301" s="247"/>
      <c r="O6301" s="247"/>
      <c r="P6301" s="247"/>
      <c r="Q6301" s="247"/>
    </row>
    <row r="6302" spans="13:17">
      <c r="M6302" s="247"/>
      <c r="N6302" s="247"/>
      <c r="O6302" s="247"/>
      <c r="P6302" s="247"/>
      <c r="Q6302" s="247"/>
    </row>
    <row r="6303" spans="13:17">
      <c r="M6303" s="247"/>
      <c r="N6303" s="247"/>
      <c r="O6303" s="247"/>
      <c r="P6303" s="247"/>
      <c r="Q6303" s="247"/>
    </row>
    <row r="6304" spans="13:17">
      <c r="M6304" s="247"/>
      <c r="N6304" s="247"/>
      <c r="O6304" s="247"/>
      <c r="P6304" s="247"/>
      <c r="Q6304" s="247"/>
    </row>
    <row r="6305" spans="13:17">
      <c r="M6305" s="247"/>
      <c r="N6305" s="247"/>
      <c r="O6305" s="247"/>
      <c r="P6305" s="247"/>
      <c r="Q6305" s="247"/>
    </row>
    <row r="6306" spans="13:17">
      <c r="M6306" s="247"/>
      <c r="N6306" s="247"/>
      <c r="O6306" s="247"/>
      <c r="P6306" s="247"/>
      <c r="Q6306" s="247"/>
    </row>
    <row r="6307" spans="13:17">
      <c r="M6307" s="247"/>
      <c r="N6307" s="247"/>
      <c r="O6307" s="247"/>
      <c r="P6307" s="247"/>
      <c r="Q6307" s="247"/>
    </row>
    <row r="6308" spans="13:17">
      <c r="M6308" s="247"/>
      <c r="N6308" s="247"/>
      <c r="O6308" s="247"/>
      <c r="P6308" s="247"/>
      <c r="Q6308" s="247"/>
    </row>
    <row r="6309" spans="13:17">
      <c r="M6309" s="247"/>
      <c r="N6309" s="247"/>
      <c r="O6309" s="247"/>
      <c r="P6309" s="247"/>
      <c r="Q6309" s="247"/>
    </row>
    <row r="6310" spans="13:17">
      <c r="M6310" s="247"/>
      <c r="N6310" s="247"/>
      <c r="O6310" s="247"/>
      <c r="P6310" s="247"/>
      <c r="Q6310" s="247"/>
    </row>
    <row r="6311" spans="13:17">
      <c r="M6311" s="247"/>
      <c r="N6311" s="247"/>
      <c r="O6311" s="247"/>
      <c r="P6311" s="247"/>
      <c r="Q6311" s="247"/>
    </row>
    <row r="6312" spans="13:17">
      <c r="M6312" s="247"/>
      <c r="N6312" s="247"/>
      <c r="O6312" s="247"/>
      <c r="P6312" s="247"/>
      <c r="Q6312" s="247"/>
    </row>
    <row r="6313" spans="13:17">
      <c r="M6313" s="247"/>
      <c r="N6313" s="247"/>
      <c r="O6313" s="247"/>
      <c r="P6313" s="247"/>
      <c r="Q6313" s="247"/>
    </row>
    <row r="6314" spans="13:17">
      <c r="M6314" s="247"/>
      <c r="N6314" s="247"/>
      <c r="O6314" s="247"/>
      <c r="P6314" s="247"/>
      <c r="Q6314" s="247"/>
    </row>
    <row r="6315" spans="13:17">
      <c r="M6315" s="247"/>
      <c r="N6315" s="247"/>
      <c r="O6315" s="247"/>
      <c r="P6315" s="247"/>
      <c r="Q6315" s="247"/>
    </row>
    <row r="6316" spans="13:17">
      <c r="M6316" s="247"/>
      <c r="N6316" s="247"/>
      <c r="O6316" s="247"/>
      <c r="P6316" s="247"/>
      <c r="Q6316" s="247"/>
    </row>
    <row r="6317" spans="13:17">
      <c r="M6317" s="247"/>
      <c r="N6317" s="247"/>
      <c r="O6317" s="247"/>
      <c r="P6317" s="247"/>
      <c r="Q6317" s="247"/>
    </row>
    <row r="6318" spans="13:17">
      <c r="M6318" s="247"/>
      <c r="N6318" s="247"/>
      <c r="O6318" s="247"/>
      <c r="P6318" s="247"/>
      <c r="Q6318" s="247"/>
    </row>
    <row r="6319" spans="13:17">
      <c r="M6319" s="247"/>
      <c r="N6319" s="247"/>
      <c r="O6319" s="247"/>
      <c r="P6319" s="247"/>
      <c r="Q6319" s="247"/>
    </row>
    <row r="6320" spans="13:17">
      <c r="M6320" s="247"/>
      <c r="N6320" s="247"/>
      <c r="O6320" s="247"/>
      <c r="P6320" s="247"/>
      <c r="Q6320" s="247"/>
    </row>
    <row r="6321" spans="13:17">
      <c r="M6321" s="247"/>
      <c r="N6321" s="247"/>
      <c r="O6321" s="247"/>
      <c r="P6321" s="247"/>
      <c r="Q6321" s="247"/>
    </row>
    <row r="6322" spans="13:17">
      <c r="M6322" s="247"/>
      <c r="N6322" s="247"/>
      <c r="O6322" s="247"/>
      <c r="P6322" s="247"/>
      <c r="Q6322" s="247"/>
    </row>
    <row r="6323" spans="13:17">
      <c r="M6323" s="247"/>
      <c r="N6323" s="247"/>
      <c r="O6323" s="247"/>
      <c r="P6323" s="247"/>
      <c r="Q6323" s="247"/>
    </row>
    <row r="6324" spans="13:17">
      <c r="M6324" s="247"/>
      <c r="N6324" s="247"/>
      <c r="O6324" s="247"/>
      <c r="P6324" s="247"/>
      <c r="Q6324" s="247"/>
    </row>
    <row r="6325" spans="13:17">
      <c r="M6325" s="247"/>
      <c r="N6325" s="247"/>
      <c r="O6325" s="247"/>
      <c r="P6325" s="247"/>
      <c r="Q6325" s="247"/>
    </row>
    <row r="6326" spans="13:17">
      <c r="M6326" s="247"/>
      <c r="N6326" s="247"/>
      <c r="O6326" s="247"/>
      <c r="P6326" s="247"/>
      <c r="Q6326" s="247"/>
    </row>
    <row r="6327" spans="13:17">
      <c r="M6327" s="247"/>
      <c r="N6327" s="247"/>
      <c r="O6327" s="247"/>
      <c r="P6327" s="247"/>
      <c r="Q6327" s="247"/>
    </row>
    <row r="6328" spans="13:17">
      <c r="M6328" s="247"/>
      <c r="N6328" s="247"/>
      <c r="O6328" s="247"/>
      <c r="P6328" s="247"/>
      <c r="Q6328" s="247"/>
    </row>
    <row r="6329" spans="13:17">
      <c r="M6329" s="247"/>
      <c r="N6329" s="247"/>
      <c r="O6329" s="247"/>
      <c r="P6329" s="247"/>
      <c r="Q6329" s="247"/>
    </row>
    <row r="6330" spans="13:17">
      <c r="M6330" s="247"/>
      <c r="N6330" s="247"/>
      <c r="O6330" s="247"/>
      <c r="P6330" s="247"/>
      <c r="Q6330" s="247"/>
    </row>
    <row r="6331" spans="13:17">
      <c r="M6331" s="247"/>
      <c r="N6331" s="247"/>
      <c r="O6331" s="247"/>
      <c r="P6331" s="247"/>
      <c r="Q6331" s="247"/>
    </row>
    <row r="6332" spans="13:17">
      <c r="M6332" s="247"/>
      <c r="N6332" s="247"/>
      <c r="O6332" s="247"/>
      <c r="P6332" s="247"/>
      <c r="Q6332" s="247"/>
    </row>
    <row r="6333" spans="13:17">
      <c r="M6333" s="247"/>
      <c r="N6333" s="247"/>
      <c r="O6333" s="247"/>
      <c r="P6333" s="247"/>
      <c r="Q6333" s="247"/>
    </row>
    <row r="6334" spans="13:17">
      <c r="M6334" s="247"/>
      <c r="N6334" s="247"/>
      <c r="O6334" s="247"/>
      <c r="P6334" s="247"/>
      <c r="Q6334" s="247"/>
    </row>
    <row r="6335" spans="13:17">
      <c r="M6335" s="247"/>
      <c r="N6335" s="247"/>
      <c r="O6335" s="247"/>
      <c r="P6335" s="247"/>
      <c r="Q6335" s="247"/>
    </row>
    <row r="6336" spans="13:17">
      <c r="M6336" s="247"/>
      <c r="N6336" s="247"/>
      <c r="O6336" s="247"/>
      <c r="P6336" s="247"/>
      <c r="Q6336" s="247"/>
    </row>
    <row r="6337" spans="13:17">
      <c r="M6337" s="247"/>
      <c r="N6337" s="247"/>
      <c r="O6337" s="247"/>
      <c r="P6337" s="247"/>
      <c r="Q6337" s="247"/>
    </row>
    <row r="6338" spans="13:17">
      <c r="M6338" s="247"/>
      <c r="N6338" s="247"/>
      <c r="O6338" s="247"/>
      <c r="P6338" s="247"/>
      <c r="Q6338" s="247"/>
    </row>
    <row r="6339" spans="13:17">
      <c r="M6339" s="247"/>
      <c r="N6339" s="247"/>
      <c r="O6339" s="247"/>
      <c r="P6339" s="247"/>
      <c r="Q6339" s="247"/>
    </row>
    <row r="6340" spans="13:17">
      <c r="M6340" s="247"/>
      <c r="N6340" s="247"/>
      <c r="O6340" s="247"/>
      <c r="P6340" s="247"/>
      <c r="Q6340" s="247"/>
    </row>
    <row r="6341" spans="13:17">
      <c r="M6341" s="247"/>
      <c r="N6341" s="247"/>
      <c r="O6341" s="247"/>
      <c r="P6341" s="247"/>
      <c r="Q6341" s="247"/>
    </row>
    <row r="6342" spans="13:17">
      <c r="M6342" s="247"/>
      <c r="N6342" s="247"/>
      <c r="O6342" s="247"/>
      <c r="P6342" s="247"/>
      <c r="Q6342" s="247"/>
    </row>
    <row r="6343" spans="13:17">
      <c r="M6343" s="247"/>
      <c r="N6343" s="247"/>
      <c r="O6343" s="247"/>
      <c r="P6343" s="247"/>
      <c r="Q6343" s="247"/>
    </row>
    <row r="6344" spans="13:17">
      <c r="M6344" s="247"/>
      <c r="N6344" s="247"/>
      <c r="O6344" s="247"/>
      <c r="P6344" s="247"/>
      <c r="Q6344" s="247"/>
    </row>
    <row r="6345" spans="13:17">
      <c r="M6345" s="247"/>
      <c r="N6345" s="247"/>
      <c r="O6345" s="247"/>
      <c r="P6345" s="247"/>
      <c r="Q6345" s="247"/>
    </row>
    <row r="6346" spans="13:17">
      <c r="M6346" s="247"/>
      <c r="N6346" s="247"/>
      <c r="O6346" s="247"/>
      <c r="P6346" s="247"/>
      <c r="Q6346" s="247"/>
    </row>
    <row r="6347" spans="13:17">
      <c r="M6347" s="247"/>
      <c r="N6347" s="247"/>
      <c r="O6347" s="247"/>
      <c r="P6347" s="247"/>
      <c r="Q6347" s="247"/>
    </row>
    <row r="6348" spans="13:17">
      <c r="M6348" s="247"/>
      <c r="N6348" s="247"/>
      <c r="O6348" s="247"/>
      <c r="P6348" s="247"/>
      <c r="Q6348" s="247"/>
    </row>
    <row r="6349" spans="13:17">
      <c r="M6349" s="247"/>
      <c r="N6349" s="247"/>
      <c r="O6349" s="247"/>
      <c r="P6349" s="247"/>
      <c r="Q6349" s="247"/>
    </row>
    <row r="6350" spans="13:17">
      <c r="M6350" s="247"/>
      <c r="N6350" s="247"/>
      <c r="O6350" s="247"/>
      <c r="P6350" s="247"/>
      <c r="Q6350" s="247"/>
    </row>
    <row r="6351" spans="13:17">
      <c r="M6351" s="247"/>
      <c r="N6351" s="247"/>
      <c r="O6351" s="247"/>
      <c r="P6351" s="247"/>
      <c r="Q6351" s="247"/>
    </row>
    <row r="6352" spans="13:17">
      <c r="M6352" s="247"/>
      <c r="N6352" s="247"/>
      <c r="O6352" s="247"/>
      <c r="P6352" s="247"/>
      <c r="Q6352" s="247"/>
    </row>
    <row r="6353" spans="13:17">
      <c r="M6353" s="247"/>
      <c r="N6353" s="247"/>
      <c r="O6353" s="247"/>
      <c r="P6353" s="247"/>
      <c r="Q6353" s="247"/>
    </row>
    <row r="6354" spans="13:17">
      <c r="M6354" s="247"/>
      <c r="N6354" s="247"/>
      <c r="O6354" s="247"/>
      <c r="P6354" s="247"/>
      <c r="Q6354" s="247"/>
    </row>
    <row r="6355" spans="13:17">
      <c r="M6355" s="247"/>
      <c r="N6355" s="247"/>
      <c r="O6355" s="247"/>
      <c r="P6355" s="247"/>
      <c r="Q6355" s="247"/>
    </row>
    <row r="6356" spans="13:17">
      <c r="M6356" s="247"/>
      <c r="N6356" s="247"/>
      <c r="O6356" s="247"/>
      <c r="P6356" s="247"/>
      <c r="Q6356" s="247"/>
    </row>
    <row r="6357" spans="13:17">
      <c r="M6357" s="247"/>
      <c r="N6357" s="247"/>
      <c r="O6357" s="247"/>
      <c r="P6357" s="247"/>
      <c r="Q6357" s="247"/>
    </row>
    <row r="6358" spans="13:17">
      <c r="M6358" s="247"/>
      <c r="N6358" s="247"/>
      <c r="O6358" s="247"/>
      <c r="P6358" s="247"/>
      <c r="Q6358" s="247"/>
    </row>
    <row r="6359" spans="13:17">
      <c r="M6359" s="247"/>
      <c r="N6359" s="247"/>
      <c r="O6359" s="247"/>
      <c r="P6359" s="247"/>
      <c r="Q6359" s="247"/>
    </row>
    <row r="6360" spans="13:17">
      <c r="M6360" s="247"/>
      <c r="N6360" s="247"/>
      <c r="O6360" s="247"/>
      <c r="P6360" s="247"/>
      <c r="Q6360" s="247"/>
    </row>
    <row r="6361" spans="13:17">
      <c r="M6361" s="247"/>
      <c r="N6361" s="247"/>
      <c r="O6361" s="247"/>
      <c r="P6361" s="247"/>
      <c r="Q6361" s="247"/>
    </row>
    <row r="6362" spans="13:17">
      <c r="M6362" s="247"/>
      <c r="N6362" s="247"/>
      <c r="O6362" s="247"/>
      <c r="P6362" s="247"/>
      <c r="Q6362" s="247"/>
    </row>
    <row r="6363" spans="13:17">
      <c r="M6363" s="247"/>
      <c r="N6363" s="247"/>
      <c r="O6363" s="247"/>
      <c r="P6363" s="247"/>
      <c r="Q6363" s="247"/>
    </row>
    <row r="6364" spans="13:17">
      <c r="M6364" s="247"/>
      <c r="N6364" s="247"/>
      <c r="O6364" s="247"/>
      <c r="P6364" s="247"/>
      <c r="Q6364" s="247"/>
    </row>
    <row r="6365" spans="13:17">
      <c r="M6365" s="247"/>
      <c r="N6365" s="247"/>
      <c r="O6365" s="247"/>
      <c r="P6365" s="247"/>
      <c r="Q6365" s="247"/>
    </row>
    <row r="6366" spans="13:17">
      <c r="M6366" s="247"/>
      <c r="N6366" s="247"/>
      <c r="O6366" s="247"/>
      <c r="P6366" s="247"/>
      <c r="Q6366" s="247"/>
    </row>
    <row r="6367" spans="13:17">
      <c r="M6367" s="247"/>
      <c r="N6367" s="247"/>
      <c r="O6367" s="247"/>
      <c r="P6367" s="247"/>
      <c r="Q6367" s="247"/>
    </row>
    <row r="6368" spans="13:17">
      <c r="M6368" s="247"/>
      <c r="N6368" s="247"/>
      <c r="O6368" s="247"/>
      <c r="P6368" s="247"/>
      <c r="Q6368" s="247"/>
    </row>
    <row r="6369" spans="13:17">
      <c r="M6369" s="247"/>
      <c r="N6369" s="247"/>
      <c r="O6369" s="247"/>
      <c r="P6369" s="247"/>
      <c r="Q6369" s="247"/>
    </row>
    <row r="6370" spans="13:17">
      <c r="M6370" s="247"/>
      <c r="N6370" s="247"/>
      <c r="O6370" s="247"/>
      <c r="P6370" s="247"/>
      <c r="Q6370" s="247"/>
    </row>
    <row r="6371" spans="13:17">
      <c r="M6371" s="247"/>
      <c r="N6371" s="247"/>
      <c r="O6371" s="247"/>
      <c r="P6371" s="247"/>
      <c r="Q6371" s="247"/>
    </row>
    <row r="6372" spans="13:17">
      <c r="M6372" s="247"/>
      <c r="N6372" s="247"/>
      <c r="O6372" s="247"/>
      <c r="P6372" s="247"/>
      <c r="Q6372" s="247"/>
    </row>
    <row r="6373" spans="13:17">
      <c r="M6373" s="247"/>
      <c r="N6373" s="247"/>
      <c r="O6373" s="247"/>
      <c r="P6373" s="247"/>
      <c r="Q6373" s="247"/>
    </row>
    <row r="6374" spans="13:17">
      <c r="M6374" s="247"/>
      <c r="N6374" s="247"/>
      <c r="O6374" s="247"/>
      <c r="P6374" s="247"/>
      <c r="Q6374" s="247"/>
    </row>
    <row r="6375" spans="13:17">
      <c r="M6375" s="247"/>
      <c r="N6375" s="247"/>
      <c r="O6375" s="247"/>
      <c r="P6375" s="247"/>
      <c r="Q6375" s="247"/>
    </row>
    <row r="6376" spans="13:17">
      <c r="M6376" s="247"/>
      <c r="N6376" s="247"/>
      <c r="O6376" s="247"/>
      <c r="P6376" s="247"/>
      <c r="Q6376" s="247"/>
    </row>
    <row r="6377" spans="13:17">
      <c r="M6377" s="247"/>
      <c r="N6377" s="247"/>
      <c r="O6377" s="247"/>
      <c r="P6377" s="247"/>
      <c r="Q6377" s="247"/>
    </row>
    <row r="6378" spans="13:17">
      <c r="M6378" s="247"/>
      <c r="N6378" s="247"/>
      <c r="O6378" s="247"/>
      <c r="P6378" s="247"/>
      <c r="Q6378" s="247"/>
    </row>
    <row r="6379" spans="13:17">
      <c r="M6379" s="247"/>
      <c r="N6379" s="247"/>
      <c r="O6379" s="247"/>
      <c r="P6379" s="247"/>
      <c r="Q6379" s="247"/>
    </row>
    <row r="6380" spans="13:17">
      <c r="M6380" s="247"/>
      <c r="N6380" s="247"/>
      <c r="O6380" s="247"/>
      <c r="P6380" s="247"/>
      <c r="Q6380" s="247"/>
    </row>
    <row r="6381" spans="13:17">
      <c r="M6381" s="247"/>
      <c r="N6381" s="247"/>
      <c r="O6381" s="247"/>
      <c r="P6381" s="247"/>
      <c r="Q6381" s="247"/>
    </row>
    <row r="6382" spans="13:17">
      <c r="M6382" s="247"/>
      <c r="N6382" s="247"/>
      <c r="O6382" s="247"/>
      <c r="P6382" s="247"/>
      <c r="Q6382" s="247"/>
    </row>
    <row r="6383" spans="13:17">
      <c r="M6383" s="247"/>
      <c r="N6383" s="247"/>
      <c r="O6383" s="247"/>
      <c r="P6383" s="247"/>
      <c r="Q6383" s="247"/>
    </row>
    <row r="6384" spans="13:17">
      <c r="M6384" s="247"/>
      <c r="N6384" s="247"/>
      <c r="O6384" s="247"/>
      <c r="P6384" s="247"/>
      <c r="Q6384" s="247"/>
    </row>
    <row r="6385" spans="13:17">
      <c r="M6385" s="247"/>
      <c r="N6385" s="247"/>
      <c r="O6385" s="247"/>
      <c r="P6385" s="247"/>
      <c r="Q6385" s="247"/>
    </row>
    <row r="6386" spans="13:17">
      <c r="M6386" s="247"/>
      <c r="N6386" s="247"/>
      <c r="O6386" s="247"/>
      <c r="P6386" s="247"/>
      <c r="Q6386" s="247"/>
    </row>
    <row r="6387" spans="13:17">
      <c r="M6387" s="247"/>
      <c r="N6387" s="247"/>
      <c r="O6387" s="247"/>
      <c r="P6387" s="247"/>
      <c r="Q6387" s="247"/>
    </row>
    <row r="6388" spans="13:17">
      <c r="M6388" s="247"/>
      <c r="N6388" s="247"/>
      <c r="O6388" s="247"/>
      <c r="P6388" s="247"/>
      <c r="Q6388" s="247"/>
    </row>
    <row r="6389" spans="13:17">
      <c r="M6389" s="247"/>
      <c r="N6389" s="247"/>
      <c r="O6389" s="247"/>
      <c r="P6389" s="247"/>
      <c r="Q6389" s="247"/>
    </row>
    <row r="6390" spans="13:17">
      <c r="M6390" s="247"/>
      <c r="N6390" s="247"/>
      <c r="O6390" s="247"/>
      <c r="P6390" s="247"/>
      <c r="Q6390" s="247"/>
    </row>
    <row r="6391" spans="13:17">
      <c r="M6391" s="247"/>
      <c r="N6391" s="247"/>
      <c r="O6391" s="247"/>
      <c r="P6391" s="247"/>
      <c r="Q6391" s="247"/>
    </row>
    <row r="6392" spans="13:17">
      <c r="M6392" s="247"/>
      <c r="N6392" s="247"/>
      <c r="O6392" s="247"/>
      <c r="P6392" s="247"/>
      <c r="Q6392" s="247"/>
    </row>
    <row r="6393" spans="13:17">
      <c r="M6393" s="247"/>
      <c r="N6393" s="247"/>
      <c r="O6393" s="247"/>
      <c r="P6393" s="247"/>
      <c r="Q6393" s="247"/>
    </row>
    <row r="6394" spans="13:17">
      <c r="M6394" s="247"/>
      <c r="N6394" s="247"/>
      <c r="O6394" s="247"/>
      <c r="P6394" s="247"/>
      <c r="Q6394" s="247"/>
    </row>
    <row r="6395" spans="13:17">
      <c r="M6395" s="247"/>
      <c r="N6395" s="247"/>
      <c r="O6395" s="247"/>
      <c r="P6395" s="247"/>
      <c r="Q6395" s="247"/>
    </row>
    <row r="6396" spans="13:17">
      <c r="M6396" s="247"/>
      <c r="N6396" s="247"/>
      <c r="O6396" s="247"/>
      <c r="P6396" s="247"/>
      <c r="Q6396" s="247"/>
    </row>
    <row r="6397" spans="13:17">
      <c r="M6397" s="247"/>
      <c r="N6397" s="247"/>
      <c r="O6397" s="247"/>
      <c r="P6397" s="247"/>
      <c r="Q6397" s="247"/>
    </row>
    <row r="6398" spans="13:17">
      <c r="M6398" s="247"/>
      <c r="N6398" s="247"/>
      <c r="O6398" s="247"/>
      <c r="P6398" s="247"/>
      <c r="Q6398" s="247"/>
    </row>
    <row r="6399" spans="13:17">
      <c r="M6399" s="247"/>
      <c r="N6399" s="247"/>
      <c r="O6399" s="247"/>
      <c r="P6399" s="247"/>
      <c r="Q6399" s="247"/>
    </row>
    <row r="6400" spans="13:17">
      <c r="M6400" s="247"/>
      <c r="N6400" s="247"/>
      <c r="O6400" s="247"/>
      <c r="P6400" s="247"/>
      <c r="Q6400" s="247"/>
    </row>
    <row r="6401" spans="13:17">
      <c r="M6401" s="247"/>
      <c r="N6401" s="247"/>
      <c r="O6401" s="247"/>
      <c r="P6401" s="247"/>
      <c r="Q6401" s="247"/>
    </row>
    <row r="6402" spans="13:17">
      <c r="M6402" s="247"/>
      <c r="N6402" s="247"/>
      <c r="O6402" s="247"/>
      <c r="P6402" s="247"/>
      <c r="Q6402" s="247"/>
    </row>
    <row r="6403" spans="13:17">
      <c r="M6403" s="247"/>
      <c r="N6403" s="247"/>
      <c r="O6403" s="247"/>
      <c r="P6403" s="247"/>
      <c r="Q6403" s="247"/>
    </row>
    <row r="6404" spans="13:17">
      <c r="M6404" s="247"/>
      <c r="N6404" s="247"/>
      <c r="O6404" s="247"/>
      <c r="P6404" s="247"/>
      <c r="Q6404" s="247"/>
    </row>
    <row r="6405" spans="13:17">
      <c r="M6405" s="247"/>
      <c r="N6405" s="247"/>
      <c r="O6405" s="247"/>
      <c r="P6405" s="247"/>
      <c r="Q6405" s="247"/>
    </row>
    <row r="6406" spans="13:17">
      <c r="M6406" s="247"/>
      <c r="N6406" s="247"/>
      <c r="O6406" s="247"/>
      <c r="P6406" s="247"/>
      <c r="Q6406" s="247"/>
    </row>
    <row r="6407" spans="13:17">
      <c r="M6407" s="247"/>
      <c r="N6407" s="247"/>
      <c r="O6407" s="247"/>
      <c r="P6407" s="247"/>
      <c r="Q6407" s="247"/>
    </row>
    <row r="6408" spans="13:17">
      <c r="M6408" s="247"/>
      <c r="N6408" s="247"/>
      <c r="O6408" s="247"/>
      <c r="P6408" s="247"/>
      <c r="Q6408" s="247"/>
    </row>
    <row r="6409" spans="13:17">
      <c r="M6409" s="247"/>
      <c r="N6409" s="247"/>
      <c r="O6409" s="247"/>
      <c r="P6409" s="247"/>
      <c r="Q6409" s="247"/>
    </row>
    <row r="6410" spans="13:17">
      <c r="M6410" s="247"/>
      <c r="N6410" s="247"/>
      <c r="O6410" s="247"/>
      <c r="P6410" s="247"/>
      <c r="Q6410" s="247"/>
    </row>
    <row r="6411" spans="13:17">
      <c r="M6411" s="247"/>
      <c r="N6411" s="247"/>
      <c r="O6411" s="247"/>
      <c r="P6411" s="247"/>
      <c r="Q6411" s="247"/>
    </row>
    <row r="6412" spans="13:17">
      <c r="M6412" s="247"/>
      <c r="N6412" s="247"/>
      <c r="O6412" s="247"/>
      <c r="P6412" s="247"/>
      <c r="Q6412" s="247"/>
    </row>
    <row r="6413" spans="13:17">
      <c r="M6413" s="247"/>
      <c r="N6413" s="247"/>
      <c r="O6413" s="247"/>
      <c r="P6413" s="247"/>
      <c r="Q6413" s="247"/>
    </row>
    <row r="6414" spans="13:17">
      <c r="M6414" s="247"/>
      <c r="N6414" s="247"/>
      <c r="O6414" s="247"/>
      <c r="P6414" s="247"/>
      <c r="Q6414" s="247"/>
    </row>
    <row r="6415" spans="13:17">
      <c r="M6415" s="247"/>
      <c r="N6415" s="247"/>
      <c r="O6415" s="247"/>
      <c r="P6415" s="247"/>
      <c r="Q6415" s="247"/>
    </row>
    <row r="6416" spans="13:17">
      <c r="M6416" s="247"/>
      <c r="N6416" s="247"/>
      <c r="O6416" s="247"/>
      <c r="P6416" s="247"/>
      <c r="Q6416" s="247"/>
    </row>
    <row r="6417" spans="13:17">
      <c r="M6417" s="247"/>
      <c r="N6417" s="247"/>
      <c r="O6417" s="247"/>
      <c r="P6417" s="247"/>
      <c r="Q6417" s="247"/>
    </row>
    <row r="6418" spans="13:17">
      <c r="M6418" s="247"/>
      <c r="N6418" s="247"/>
      <c r="O6418" s="247"/>
      <c r="P6418" s="247"/>
      <c r="Q6418" s="247"/>
    </row>
    <row r="6419" spans="13:17">
      <c r="M6419" s="247"/>
      <c r="N6419" s="247"/>
      <c r="O6419" s="247"/>
      <c r="P6419" s="247"/>
      <c r="Q6419" s="247"/>
    </row>
    <row r="6420" spans="13:17">
      <c r="M6420" s="247"/>
      <c r="N6420" s="247"/>
      <c r="O6420" s="247"/>
      <c r="P6420" s="247"/>
      <c r="Q6420" s="247"/>
    </row>
    <row r="6421" spans="13:17">
      <c r="M6421" s="247"/>
      <c r="N6421" s="247"/>
      <c r="O6421" s="247"/>
      <c r="P6421" s="247"/>
      <c r="Q6421" s="247"/>
    </row>
    <row r="6422" spans="13:17">
      <c r="M6422" s="247"/>
      <c r="N6422" s="247"/>
      <c r="O6422" s="247"/>
      <c r="P6422" s="247"/>
      <c r="Q6422" s="247"/>
    </row>
    <row r="6423" spans="13:17">
      <c r="M6423" s="247"/>
      <c r="N6423" s="247"/>
      <c r="O6423" s="247"/>
      <c r="P6423" s="247"/>
      <c r="Q6423" s="247"/>
    </row>
    <row r="6424" spans="13:17">
      <c r="M6424" s="247"/>
      <c r="N6424" s="247"/>
      <c r="O6424" s="247"/>
      <c r="P6424" s="247"/>
      <c r="Q6424" s="247"/>
    </row>
    <row r="6425" spans="13:17">
      <c r="M6425" s="247"/>
      <c r="N6425" s="247"/>
      <c r="O6425" s="247"/>
      <c r="P6425" s="247"/>
      <c r="Q6425" s="247"/>
    </row>
    <row r="6426" spans="13:17">
      <c r="M6426" s="247"/>
      <c r="N6426" s="247"/>
      <c r="O6426" s="247"/>
      <c r="P6426" s="247"/>
      <c r="Q6426" s="247"/>
    </row>
    <row r="6427" spans="13:17">
      <c r="M6427" s="247"/>
      <c r="N6427" s="247"/>
      <c r="O6427" s="247"/>
      <c r="P6427" s="247"/>
      <c r="Q6427" s="247"/>
    </row>
    <row r="6428" spans="13:17">
      <c r="M6428" s="247"/>
      <c r="N6428" s="247"/>
      <c r="O6428" s="247"/>
      <c r="P6428" s="247"/>
      <c r="Q6428" s="247"/>
    </row>
    <row r="6429" spans="13:17">
      <c r="M6429" s="247"/>
      <c r="N6429" s="247"/>
      <c r="O6429" s="247"/>
      <c r="P6429" s="247"/>
      <c r="Q6429" s="247"/>
    </row>
    <row r="6430" spans="13:17">
      <c r="M6430" s="247"/>
      <c r="N6430" s="247"/>
      <c r="O6430" s="247"/>
      <c r="P6430" s="247"/>
      <c r="Q6430" s="247"/>
    </row>
    <row r="6431" spans="13:17">
      <c r="M6431" s="247"/>
      <c r="N6431" s="247"/>
      <c r="O6431" s="247"/>
      <c r="P6431" s="247"/>
      <c r="Q6431" s="247"/>
    </row>
    <row r="6432" spans="13:17">
      <c r="M6432" s="247"/>
      <c r="N6432" s="247"/>
      <c r="O6432" s="247"/>
      <c r="P6432" s="247"/>
      <c r="Q6432" s="247"/>
    </row>
    <row r="6433" spans="13:17">
      <c r="M6433" s="247"/>
      <c r="N6433" s="247"/>
      <c r="O6433" s="247"/>
      <c r="P6433" s="247"/>
      <c r="Q6433" s="247"/>
    </row>
    <row r="6434" spans="13:17">
      <c r="M6434" s="247"/>
      <c r="N6434" s="247"/>
      <c r="O6434" s="247"/>
      <c r="P6434" s="247"/>
      <c r="Q6434" s="247"/>
    </row>
    <row r="6435" spans="13:17">
      <c r="M6435" s="247"/>
      <c r="N6435" s="247"/>
      <c r="O6435" s="247"/>
      <c r="P6435" s="247"/>
      <c r="Q6435" s="247"/>
    </row>
    <row r="6436" spans="13:17">
      <c r="M6436" s="247"/>
      <c r="N6436" s="247"/>
      <c r="O6436" s="247"/>
      <c r="P6436" s="247"/>
      <c r="Q6436" s="247"/>
    </row>
    <row r="6437" spans="13:17">
      <c r="M6437" s="247"/>
      <c r="N6437" s="247"/>
      <c r="O6437" s="247"/>
      <c r="P6437" s="247"/>
      <c r="Q6437" s="247"/>
    </row>
    <row r="6438" spans="13:17">
      <c r="M6438" s="247"/>
      <c r="N6438" s="247"/>
      <c r="O6438" s="247"/>
      <c r="P6438" s="247"/>
      <c r="Q6438" s="247"/>
    </row>
    <row r="6439" spans="13:17">
      <c r="M6439" s="247"/>
      <c r="N6439" s="247"/>
      <c r="O6439" s="247"/>
      <c r="P6439" s="247"/>
      <c r="Q6439" s="247"/>
    </row>
    <row r="6440" spans="13:17">
      <c r="M6440" s="247"/>
      <c r="N6440" s="247"/>
      <c r="O6440" s="247"/>
      <c r="P6440" s="247"/>
      <c r="Q6440" s="247"/>
    </row>
    <row r="6441" spans="13:17">
      <c r="M6441" s="247"/>
      <c r="N6441" s="247"/>
      <c r="O6441" s="247"/>
      <c r="P6441" s="247"/>
      <c r="Q6441" s="247"/>
    </row>
    <row r="6442" spans="13:17">
      <c r="M6442" s="247"/>
      <c r="N6442" s="247"/>
      <c r="O6442" s="247"/>
      <c r="P6442" s="247"/>
      <c r="Q6442" s="247"/>
    </row>
    <row r="6443" spans="13:17">
      <c r="M6443" s="247"/>
      <c r="N6443" s="247"/>
      <c r="O6443" s="247"/>
      <c r="P6443" s="247"/>
      <c r="Q6443" s="247"/>
    </row>
    <row r="6444" spans="13:17">
      <c r="M6444" s="247"/>
      <c r="N6444" s="247"/>
      <c r="O6444" s="247"/>
      <c r="P6444" s="247"/>
      <c r="Q6444" s="247"/>
    </row>
    <row r="6445" spans="13:17">
      <c r="M6445" s="247"/>
      <c r="N6445" s="247"/>
      <c r="O6445" s="247"/>
      <c r="P6445" s="247"/>
      <c r="Q6445" s="247"/>
    </row>
    <row r="6446" spans="13:17">
      <c r="M6446" s="247"/>
      <c r="N6446" s="247"/>
      <c r="O6446" s="247"/>
      <c r="P6446" s="247"/>
      <c r="Q6446" s="247"/>
    </row>
    <row r="6447" spans="13:17">
      <c r="M6447" s="247"/>
      <c r="N6447" s="247"/>
      <c r="O6447" s="247"/>
      <c r="P6447" s="247"/>
      <c r="Q6447" s="247"/>
    </row>
    <row r="6448" spans="13:17">
      <c r="M6448" s="247"/>
      <c r="N6448" s="247"/>
      <c r="O6448" s="247"/>
      <c r="P6448" s="247"/>
      <c r="Q6448" s="247"/>
    </row>
    <row r="6449" spans="13:17">
      <c r="M6449" s="247"/>
      <c r="N6449" s="247"/>
      <c r="O6449" s="247"/>
      <c r="P6449" s="247"/>
      <c r="Q6449" s="247"/>
    </row>
    <row r="6450" spans="13:17">
      <c r="M6450" s="247"/>
      <c r="N6450" s="247"/>
      <c r="O6450" s="247"/>
      <c r="P6450" s="247"/>
      <c r="Q6450" s="247"/>
    </row>
    <row r="6451" spans="13:17">
      <c r="M6451" s="247"/>
      <c r="N6451" s="247"/>
      <c r="O6451" s="247"/>
      <c r="P6451" s="247"/>
      <c r="Q6451" s="247"/>
    </row>
    <row r="6452" spans="13:17">
      <c r="M6452" s="247"/>
      <c r="N6452" s="247"/>
      <c r="O6452" s="247"/>
      <c r="P6452" s="247"/>
      <c r="Q6452" s="247"/>
    </row>
    <row r="6453" spans="13:17">
      <c r="M6453" s="247"/>
      <c r="N6453" s="247"/>
      <c r="O6453" s="247"/>
      <c r="P6453" s="247"/>
      <c r="Q6453" s="247"/>
    </row>
    <row r="6454" spans="13:17">
      <c r="M6454" s="247"/>
      <c r="N6454" s="247"/>
      <c r="O6454" s="247"/>
      <c r="P6454" s="247"/>
      <c r="Q6454" s="247"/>
    </row>
    <row r="6455" spans="13:17">
      <c r="M6455" s="247"/>
      <c r="N6455" s="247"/>
      <c r="O6455" s="247"/>
      <c r="P6455" s="247"/>
      <c r="Q6455" s="247"/>
    </row>
    <row r="6456" spans="13:17">
      <c r="M6456" s="247"/>
      <c r="N6456" s="247"/>
      <c r="O6456" s="247"/>
      <c r="P6456" s="247"/>
      <c r="Q6456" s="247"/>
    </row>
    <row r="6457" spans="13:17">
      <c r="M6457" s="247"/>
      <c r="N6457" s="247"/>
      <c r="O6457" s="247"/>
      <c r="P6457" s="247"/>
      <c r="Q6457" s="247"/>
    </row>
    <row r="6458" spans="13:17">
      <c r="M6458" s="247"/>
      <c r="N6458" s="247"/>
      <c r="O6458" s="247"/>
      <c r="P6458" s="247"/>
      <c r="Q6458" s="247"/>
    </row>
    <row r="6459" spans="13:17">
      <c r="M6459" s="247"/>
      <c r="N6459" s="247"/>
      <c r="O6459" s="247"/>
      <c r="P6459" s="247"/>
      <c r="Q6459" s="247"/>
    </row>
    <row r="6460" spans="13:17">
      <c r="M6460" s="247"/>
      <c r="N6460" s="247"/>
      <c r="O6460" s="247"/>
      <c r="P6460" s="247"/>
      <c r="Q6460" s="247"/>
    </row>
    <row r="6461" spans="13:17">
      <c r="M6461" s="247"/>
      <c r="N6461" s="247"/>
      <c r="O6461" s="247"/>
      <c r="P6461" s="247"/>
      <c r="Q6461" s="247"/>
    </row>
    <row r="6462" spans="13:17">
      <c r="M6462" s="247"/>
      <c r="N6462" s="247"/>
      <c r="O6462" s="247"/>
      <c r="P6462" s="247"/>
      <c r="Q6462" s="247"/>
    </row>
    <row r="6463" spans="13:17">
      <c r="M6463" s="247"/>
      <c r="N6463" s="247"/>
      <c r="O6463" s="247"/>
      <c r="P6463" s="247"/>
      <c r="Q6463" s="247"/>
    </row>
    <row r="6464" spans="13:17">
      <c r="M6464" s="247"/>
      <c r="N6464" s="247"/>
      <c r="O6464" s="247"/>
      <c r="P6464" s="247"/>
      <c r="Q6464" s="247"/>
    </row>
    <row r="6465" spans="13:17">
      <c r="M6465" s="247"/>
      <c r="N6465" s="247"/>
      <c r="O6465" s="247"/>
      <c r="P6465" s="247"/>
      <c r="Q6465" s="247"/>
    </row>
    <row r="6466" spans="13:17">
      <c r="M6466" s="247"/>
      <c r="N6466" s="247"/>
      <c r="O6466" s="247"/>
      <c r="P6466" s="247"/>
      <c r="Q6466" s="247"/>
    </row>
    <row r="6467" spans="13:17">
      <c r="M6467" s="247"/>
      <c r="N6467" s="247"/>
      <c r="O6467" s="247"/>
      <c r="P6467" s="247"/>
      <c r="Q6467" s="247"/>
    </row>
    <row r="6468" spans="13:17">
      <c r="M6468" s="247"/>
      <c r="N6468" s="247"/>
      <c r="O6468" s="247"/>
      <c r="P6468" s="247"/>
      <c r="Q6468" s="247"/>
    </row>
    <row r="6469" spans="13:17">
      <c r="M6469" s="247"/>
      <c r="N6469" s="247"/>
      <c r="O6469" s="247"/>
      <c r="P6469" s="247"/>
      <c r="Q6469" s="247"/>
    </row>
    <row r="6470" spans="13:17">
      <c r="M6470" s="247"/>
      <c r="N6470" s="247"/>
      <c r="O6470" s="247"/>
      <c r="P6470" s="247"/>
      <c r="Q6470" s="247"/>
    </row>
    <row r="6471" spans="13:17">
      <c r="M6471" s="247"/>
      <c r="N6471" s="247"/>
      <c r="O6471" s="247"/>
      <c r="P6471" s="247"/>
      <c r="Q6471" s="247"/>
    </row>
    <row r="6472" spans="13:17">
      <c r="M6472" s="247"/>
      <c r="N6472" s="247"/>
      <c r="O6472" s="247"/>
      <c r="P6472" s="247"/>
      <c r="Q6472" s="247"/>
    </row>
    <row r="6473" spans="13:17">
      <c r="M6473" s="247"/>
      <c r="N6473" s="247"/>
      <c r="O6473" s="247"/>
      <c r="P6473" s="247"/>
      <c r="Q6473" s="247"/>
    </row>
    <row r="6474" spans="13:17">
      <c r="M6474" s="247"/>
      <c r="N6474" s="247"/>
      <c r="O6474" s="247"/>
      <c r="P6474" s="247"/>
      <c r="Q6474" s="247"/>
    </row>
    <row r="6475" spans="13:17">
      <c r="M6475" s="247"/>
      <c r="N6475" s="247"/>
      <c r="O6475" s="247"/>
      <c r="P6475" s="247"/>
      <c r="Q6475" s="247"/>
    </row>
    <row r="6476" spans="13:17">
      <c r="M6476" s="247"/>
      <c r="N6476" s="247"/>
      <c r="O6476" s="247"/>
      <c r="P6476" s="247"/>
      <c r="Q6476" s="247"/>
    </row>
    <row r="6477" spans="13:17">
      <c r="M6477" s="247"/>
      <c r="N6477" s="247"/>
      <c r="O6477" s="247"/>
      <c r="P6477" s="247"/>
      <c r="Q6477" s="247"/>
    </row>
    <row r="6478" spans="13:17">
      <c r="M6478" s="247"/>
      <c r="N6478" s="247"/>
      <c r="O6478" s="247"/>
      <c r="P6478" s="247"/>
      <c r="Q6478" s="247"/>
    </row>
    <row r="6479" spans="13:17">
      <c r="M6479" s="247"/>
      <c r="N6479" s="247"/>
      <c r="O6479" s="247"/>
      <c r="P6479" s="247"/>
      <c r="Q6479" s="247"/>
    </row>
    <row r="6480" spans="13:17">
      <c r="M6480" s="247"/>
      <c r="N6480" s="247"/>
      <c r="O6480" s="247"/>
      <c r="P6480" s="247"/>
      <c r="Q6480" s="247"/>
    </row>
    <row r="6481" spans="13:17">
      <c r="M6481" s="247"/>
      <c r="N6481" s="247"/>
      <c r="O6481" s="247"/>
      <c r="P6481" s="247"/>
      <c r="Q6481" s="247"/>
    </row>
    <row r="6482" spans="13:17">
      <c r="M6482" s="247"/>
      <c r="N6482" s="247"/>
      <c r="O6482" s="247"/>
      <c r="P6482" s="247"/>
      <c r="Q6482" s="247"/>
    </row>
    <row r="6483" spans="13:17">
      <c r="M6483" s="247"/>
      <c r="N6483" s="247"/>
      <c r="O6483" s="247"/>
      <c r="P6483" s="247"/>
      <c r="Q6483" s="247"/>
    </row>
    <row r="6484" spans="13:17">
      <c r="M6484" s="247"/>
      <c r="N6484" s="247"/>
      <c r="O6484" s="247"/>
      <c r="P6484" s="247"/>
      <c r="Q6484" s="247"/>
    </row>
    <row r="6485" spans="13:17">
      <c r="M6485" s="247"/>
      <c r="N6485" s="247"/>
      <c r="O6485" s="247"/>
      <c r="P6485" s="247"/>
      <c r="Q6485" s="247"/>
    </row>
    <row r="6486" spans="13:17">
      <c r="M6486" s="247"/>
      <c r="N6486" s="247"/>
      <c r="O6486" s="247"/>
      <c r="P6486" s="247"/>
      <c r="Q6486" s="247"/>
    </row>
    <row r="6487" spans="13:17">
      <c r="M6487" s="247"/>
      <c r="N6487" s="247"/>
      <c r="O6487" s="247"/>
      <c r="P6487" s="247"/>
      <c r="Q6487" s="247"/>
    </row>
    <row r="6488" spans="13:17">
      <c r="M6488" s="247"/>
      <c r="N6488" s="247"/>
      <c r="O6488" s="247"/>
      <c r="P6488" s="247"/>
      <c r="Q6488" s="247"/>
    </row>
    <row r="6489" spans="13:17">
      <c r="M6489" s="247"/>
      <c r="N6489" s="247"/>
      <c r="O6489" s="247"/>
      <c r="P6489" s="247"/>
      <c r="Q6489" s="247"/>
    </row>
    <row r="6490" spans="13:17">
      <c r="M6490" s="247"/>
      <c r="N6490" s="247"/>
      <c r="O6490" s="247"/>
      <c r="P6490" s="247"/>
      <c r="Q6490" s="247"/>
    </row>
    <row r="6491" spans="13:17">
      <c r="M6491" s="247"/>
      <c r="N6491" s="247"/>
      <c r="O6491" s="247"/>
      <c r="P6491" s="247"/>
      <c r="Q6491" s="247"/>
    </row>
    <row r="6492" spans="13:17">
      <c r="M6492" s="247"/>
      <c r="N6492" s="247"/>
      <c r="O6492" s="247"/>
      <c r="P6492" s="247"/>
      <c r="Q6492" s="247"/>
    </row>
    <row r="6493" spans="13:17">
      <c r="M6493" s="247"/>
      <c r="N6493" s="247"/>
      <c r="O6493" s="247"/>
      <c r="P6493" s="247"/>
      <c r="Q6493" s="247"/>
    </row>
    <row r="6494" spans="13:17">
      <c r="M6494" s="247"/>
      <c r="N6494" s="247"/>
      <c r="O6494" s="247"/>
      <c r="P6494" s="247"/>
      <c r="Q6494" s="247"/>
    </row>
    <row r="6495" spans="13:17">
      <c r="M6495" s="247"/>
      <c r="N6495" s="247"/>
      <c r="O6495" s="247"/>
      <c r="P6495" s="247"/>
      <c r="Q6495" s="247"/>
    </row>
    <row r="6496" spans="13:17">
      <c r="M6496" s="247"/>
      <c r="N6496" s="247"/>
      <c r="O6496" s="247"/>
      <c r="P6496" s="247"/>
      <c r="Q6496" s="247"/>
    </row>
    <row r="6497" spans="13:17">
      <c r="M6497" s="247"/>
      <c r="N6497" s="247"/>
      <c r="O6497" s="247"/>
      <c r="P6497" s="247"/>
      <c r="Q6497" s="247"/>
    </row>
    <row r="6498" spans="13:17">
      <c r="M6498" s="247"/>
      <c r="N6498" s="247"/>
      <c r="O6498" s="247"/>
      <c r="P6498" s="247"/>
      <c r="Q6498" s="247"/>
    </row>
    <row r="6499" spans="13:17">
      <c r="M6499" s="247"/>
      <c r="N6499" s="247"/>
      <c r="O6499" s="247"/>
      <c r="P6499" s="247"/>
      <c r="Q6499" s="247"/>
    </row>
    <row r="6500" spans="13:17">
      <c r="M6500" s="247"/>
      <c r="N6500" s="247"/>
      <c r="O6500" s="247"/>
      <c r="P6500" s="247"/>
      <c r="Q6500" s="247"/>
    </row>
    <row r="6501" spans="13:17">
      <c r="M6501" s="247"/>
      <c r="N6501" s="247"/>
      <c r="O6501" s="247"/>
      <c r="P6501" s="247"/>
      <c r="Q6501" s="247"/>
    </row>
    <row r="6502" spans="13:17">
      <c r="M6502" s="247"/>
      <c r="N6502" s="247"/>
      <c r="O6502" s="247"/>
      <c r="P6502" s="247"/>
      <c r="Q6502" s="247"/>
    </row>
    <row r="6503" spans="13:17">
      <c r="M6503" s="247"/>
      <c r="N6503" s="247"/>
      <c r="O6503" s="247"/>
      <c r="P6503" s="247"/>
      <c r="Q6503" s="247"/>
    </row>
    <row r="6504" spans="13:17">
      <c r="M6504" s="247"/>
      <c r="N6504" s="247"/>
      <c r="O6504" s="247"/>
      <c r="P6504" s="247"/>
      <c r="Q6504" s="247"/>
    </row>
    <row r="6505" spans="13:17">
      <c r="M6505" s="247"/>
      <c r="N6505" s="247"/>
      <c r="O6505" s="247"/>
      <c r="P6505" s="247"/>
      <c r="Q6505" s="247"/>
    </row>
    <row r="6506" spans="13:17">
      <c r="M6506" s="247"/>
      <c r="N6506" s="247"/>
      <c r="O6506" s="247"/>
      <c r="P6506" s="247"/>
      <c r="Q6506" s="247"/>
    </row>
    <row r="6507" spans="13:17">
      <c r="M6507" s="247"/>
      <c r="N6507" s="247"/>
      <c r="O6507" s="247"/>
      <c r="P6507" s="247"/>
      <c r="Q6507" s="247"/>
    </row>
    <row r="6508" spans="13:17">
      <c r="M6508" s="247"/>
      <c r="N6508" s="247"/>
      <c r="O6508" s="247"/>
      <c r="P6508" s="247"/>
      <c r="Q6508" s="247"/>
    </row>
    <row r="6509" spans="13:17">
      <c r="M6509" s="247"/>
      <c r="N6509" s="247"/>
      <c r="O6509" s="247"/>
      <c r="P6509" s="247"/>
      <c r="Q6509" s="247"/>
    </row>
    <row r="6510" spans="13:17">
      <c r="M6510" s="247"/>
      <c r="N6510" s="247"/>
      <c r="O6510" s="247"/>
      <c r="P6510" s="247"/>
      <c r="Q6510" s="247"/>
    </row>
    <row r="6511" spans="13:17">
      <c r="M6511" s="247"/>
      <c r="N6511" s="247"/>
      <c r="O6511" s="247"/>
      <c r="P6511" s="247"/>
      <c r="Q6511" s="247"/>
    </row>
    <row r="6512" spans="13:17">
      <c r="M6512" s="247"/>
      <c r="N6512" s="247"/>
      <c r="O6512" s="247"/>
      <c r="P6512" s="247"/>
      <c r="Q6512" s="247"/>
    </row>
    <row r="6513" spans="13:17">
      <c r="M6513" s="247"/>
      <c r="N6513" s="247"/>
      <c r="O6513" s="247"/>
      <c r="P6513" s="247"/>
      <c r="Q6513" s="247"/>
    </row>
    <row r="6514" spans="13:17">
      <c r="M6514" s="247"/>
      <c r="N6514" s="247"/>
      <c r="O6514" s="247"/>
      <c r="P6514" s="247"/>
      <c r="Q6514" s="247"/>
    </row>
    <row r="6515" spans="13:17">
      <c r="M6515" s="247"/>
      <c r="N6515" s="247"/>
      <c r="O6515" s="247"/>
      <c r="P6515" s="247"/>
      <c r="Q6515" s="247"/>
    </row>
    <row r="6516" spans="13:17">
      <c r="M6516" s="247"/>
      <c r="N6516" s="247"/>
      <c r="O6516" s="247"/>
      <c r="P6516" s="247"/>
      <c r="Q6516" s="247"/>
    </row>
    <row r="6517" spans="13:17">
      <c r="M6517" s="247"/>
      <c r="N6517" s="247"/>
      <c r="O6517" s="247"/>
      <c r="P6517" s="247"/>
      <c r="Q6517" s="247"/>
    </row>
    <row r="6518" spans="13:17">
      <c r="M6518" s="247"/>
      <c r="N6518" s="247"/>
      <c r="O6518" s="247"/>
      <c r="P6518" s="247"/>
      <c r="Q6518" s="247"/>
    </row>
    <row r="6519" spans="13:17">
      <c r="M6519" s="247"/>
      <c r="N6519" s="247"/>
      <c r="O6519" s="247"/>
      <c r="P6519" s="247"/>
      <c r="Q6519" s="247"/>
    </row>
    <row r="6520" spans="13:17">
      <c r="M6520" s="247"/>
      <c r="N6520" s="247"/>
      <c r="O6520" s="247"/>
      <c r="P6520" s="247"/>
      <c r="Q6520" s="247"/>
    </row>
    <row r="6521" spans="13:17">
      <c r="M6521" s="247"/>
      <c r="N6521" s="247"/>
      <c r="O6521" s="247"/>
      <c r="P6521" s="247"/>
      <c r="Q6521" s="247"/>
    </row>
    <row r="6522" spans="13:17">
      <c r="M6522" s="247"/>
      <c r="N6522" s="247"/>
      <c r="O6522" s="247"/>
      <c r="P6522" s="247"/>
      <c r="Q6522" s="247"/>
    </row>
    <row r="6523" spans="13:17">
      <c r="M6523" s="247"/>
      <c r="N6523" s="247"/>
      <c r="O6523" s="247"/>
      <c r="P6523" s="247"/>
      <c r="Q6523" s="247"/>
    </row>
    <row r="6524" spans="13:17">
      <c r="M6524" s="247"/>
      <c r="N6524" s="247"/>
      <c r="O6524" s="247"/>
      <c r="P6524" s="247"/>
      <c r="Q6524" s="247"/>
    </row>
    <row r="6525" spans="13:17">
      <c r="M6525" s="247"/>
      <c r="N6525" s="247"/>
      <c r="O6525" s="247"/>
      <c r="P6525" s="247"/>
      <c r="Q6525" s="247"/>
    </row>
    <row r="6526" spans="13:17">
      <c r="M6526" s="247"/>
      <c r="N6526" s="247"/>
      <c r="O6526" s="247"/>
      <c r="P6526" s="247"/>
      <c r="Q6526" s="247"/>
    </row>
    <row r="6527" spans="13:17">
      <c r="M6527" s="247"/>
      <c r="N6527" s="247"/>
      <c r="O6527" s="247"/>
      <c r="P6527" s="247"/>
      <c r="Q6527" s="247"/>
    </row>
    <row r="6528" spans="13:17">
      <c r="M6528" s="247"/>
      <c r="N6528" s="247"/>
      <c r="O6528" s="247"/>
      <c r="P6528" s="247"/>
      <c r="Q6528" s="247"/>
    </row>
    <row r="6529" spans="13:17">
      <c r="M6529" s="247"/>
      <c r="N6529" s="247"/>
      <c r="O6529" s="247"/>
      <c r="P6529" s="247"/>
      <c r="Q6529" s="247"/>
    </row>
    <row r="6530" spans="13:17">
      <c r="M6530" s="247"/>
      <c r="N6530" s="247"/>
      <c r="O6530" s="247"/>
      <c r="P6530" s="247"/>
      <c r="Q6530" s="247"/>
    </row>
    <row r="6531" spans="13:17">
      <c r="M6531" s="247"/>
      <c r="N6531" s="247"/>
      <c r="O6531" s="247"/>
      <c r="P6531" s="247"/>
      <c r="Q6531" s="247"/>
    </row>
    <row r="6532" spans="13:17">
      <c r="M6532" s="247"/>
      <c r="N6532" s="247"/>
      <c r="O6532" s="247"/>
      <c r="P6532" s="247"/>
      <c r="Q6532" s="247"/>
    </row>
    <row r="6533" spans="13:17">
      <c r="M6533" s="247"/>
      <c r="N6533" s="247"/>
      <c r="O6533" s="247"/>
      <c r="P6533" s="247"/>
      <c r="Q6533" s="247"/>
    </row>
    <row r="6534" spans="13:17">
      <c r="M6534" s="247"/>
      <c r="N6534" s="247"/>
      <c r="O6534" s="247"/>
      <c r="P6534" s="247"/>
      <c r="Q6534" s="247"/>
    </row>
    <row r="6535" spans="13:17">
      <c r="M6535" s="247"/>
      <c r="N6535" s="247"/>
      <c r="O6535" s="247"/>
      <c r="P6535" s="247"/>
      <c r="Q6535" s="247"/>
    </row>
    <row r="6536" spans="13:17">
      <c r="M6536" s="247"/>
      <c r="N6536" s="247"/>
      <c r="O6536" s="247"/>
      <c r="P6536" s="247"/>
      <c r="Q6536" s="247"/>
    </row>
    <row r="6537" spans="13:17">
      <c r="M6537" s="247"/>
      <c r="N6537" s="247"/>
      <c r="O6537" s="247"/>
      <c r="P6537" s="247"/>
      <c r="Q6537" s="247"/>
    </row>
    <row r="6538" spans="13:17">
      <c r="M6538" s="247"/>
      <c r="N6538" s="247"/>
      <c r="O6538" s="247"/>
      <c r="P6538" s="247"/>
      <c r="Q6538" s="247"/>
    </row>
    <row r="6539" spans="13:17">
      <c r="M6539" s="247"/>
      <c r="N6539" s="247"/>
      <c r="O6539" s="247"/>
      <c r="P6539" s="247"/>
      <c r="Q6539" s="247"/>
    </row>
    <row r="6540" spans="13:17">
      <c r="M6540" s="247"/>
      <c r="N6540" s="247"/>
      <c r="O6540" s="247"/>
      <c r="P6540" s="247"/>
      <c r="Q6540" s="247"/>
    </row>
    <row r="6541" spans="13:17">
      <c r="M6541" s="247"/>
      <c r="N6541" s="247"/>
      <c r="O6541" s="247"/>
      <c r="P6541" s="247"/>
      <c r="Q6541" s="247"/>
    </row>
    <row r="6542" spans="13:17">
      <c r="M6542" s="247"/>
      <c r="N6542" s="247"/>
      <c r="O6542" s="247"/>
      <c r="P6542" s="247"/>
      <c r="Q6542" s="247"/>
    </row>
    <row r="6543" spans="13:17">
      <c r="M6543" s="247"/>
      <c r="N6543" s="247"/>
      <c r="O6543" s="247"/>
      <c r="P6543" s="247"/>
      <c r="Q6543" s="247"/>
    </row>
    <row r="6544" spans="13:17">
      <c r="M6544" s="247"/>
      <c r="N6544" s="247"/>
      <c r="O6544" s="247"/>
      <c r="P6544" s="247"/>
      <c r="Q6544" s="247"/>
    </row>
    <row r="6545" spans="13:17">
      <c r="M6545" s="247"/>
      <c r="N6545" s="247"/>
      <c r="O6545" s="247"/>
      <c r="P6545" s="247"/>
      <c r="Q6545" s="247"/>
    </row>
    <row r="6546" spans="13:17">
      <c r="M6546" s="247"/>
      <c r="N6546" s="247"/>
      <c r="O6546" s="247"/>
      <c r="P6546" s="247"/>
      <c r="Q6546" s="247"/>
    </row>
    <row r="6547" spans="13:17">
      <c r="M6547" s="247"/>
      <c r="N6547" s="247"/>
      <c r="O6547" s="247"/>
      <c r="P6547" s="247"/>
      <c r="Q6547" s="247"/>
    </row>
    <row r="6548" spans="13:17">
      <c r="M6548" s="247"/>
      <c r="N6548" s="247"/>
      <c r="O6548" s="247"/>
      <c r="P6548" s="247"/>
      <c r="Q6548" s="247"/>
    </row>
    <row r="6549" spans="13:17">
      <c r="M6549" s="247"/>
      <c r="N6549" s="247"/>
      <c r="O6549" s="247"/>
      <c r="P6549" s="247"/>
      <c r="Q6549" s="247"/>
    </row>
    <row r="6550" spans="13:17">
      <c r="M6550" s="247"/>
      <c r="N6550" s="247"/>
      <c r="O6550" s="247"/>
      <c r="P6550" s="247"/>
      <c r="Q6550" s="247"/>
    </row>
    <row r="6551" spans="13:17">
      <c r="M6551" s="247"/>
      <c r="N6551" s="247"/>
      <c r="O6551" s="247"/>
      <c r="P6551" s="247"/>
      <c r="Q6551" s="247"/>
    </row>
    <row r="6552" spans="13:17">
      <c r="M6552" s="247"/>
      <c r="N6552" s="247"/>
      <c r="O6552" s="247"/>
      <c r="P6552" s="247"/>
      <c r="Q6552" s="247"/>
    </row>
    <row r="6553" spans="13:17">
      <c r="M6553" s="247"/>
      <c r="N6553" s="247"/>
      <c r="O6553" s="247"/>
      <c r="P6553" s="247"/>
      <c r="Q6553" s="247"/>
    </row>
    <row r="6554" spans="13:17">
      <c r="M6554" s="247"/>
      <c r="N6554" s="247"/>
      <c r="O6554" s="247"/>
      <c r="P6554" s="247"/>
      <c r="Q6554" s="247"/>
    </row>
    <row r="6555" spans="13:17">
      <c r="M6555" s="247"/>
      <c r="N6555" s="247"/>
      <c r="O6555" s="247"/>
      <c r="P6555" s="247"/>
      <c r="Q6555" s="247"/>
    </row>
    <row r="6556" spans="13:17">
      <c r="M6556" s="247"/>
      <c r="N6556" s="247"/>
      <c r="O6556" s="247"/>
      <c r="P6556" s="247"/>
      <c r="Q6556" s="247"/>
    </row>
    <row r="6557" spans="13:17">
      <c r="M6557" s="247"/>
      <c r="N6557" s="247"/>
      <c r="O6557" s="247"/>
      <c r="P6557" s="247"/>
      <c r="Q6557" s="247"/>
    </row>
    <row r="6558" spans="13:17">
      <c r="M6558" s="247"/>
      <c r="N6558" s="247"/>
      <c r="O6558" s="247"/>
      <c r="P6558" s="247"/>
      <c r="Q6558" s="247"/>
    </row>
    <row r="6559" spans="13:17">
      <c r="M6559" s="247"/>
      <c r="N6559" s="247"/>
      <c r="O6559" s="247"/>
      <c r="P6559" s="247"/>
      <c r="Q6559" s="247"/>
    </row>
    <row r="6560" spans="13:17">
      <c r="M6560" s="247"/>
      <c r="N6560" s="247"/>
      <c r="O6560" s="247"/>
      <c r="P6560" s="247"/>
      <c r="Q6560" s="247"/>
    </row>
    <row r="6561" spans="13:17">
      <c r="M6561" s="247"/>
      <c r="N6561" s="247"/>
      <c r="O6561" s="247"/>
      <c r="P6561" s="247"/>
      <c r="Q6561" s="247"/>
    </row>
    <row r="6562" spans="13:17">
      <c r="M6562" s="247"/>
      <c r="N6562" s="247"/>
      <c r="O6562" s="247"/>
      <c r="P6562" s="247"/>
      <c r="Q6562" s="247"/>
    </row>
    <row r="6563" spans="13:17">
      <c r="M6563" s="247"/>
      <c r="N6563" s="247"/>
      <c r="O6563" s="247"/>
      <c r="P6563" s="247"/>
      <c r="Q6563" s="247"/>
    </row>
    <row r="6564" spans="13:17">
      <c r="M6564" s="247"/>
      <c r="N6564" s="247"/>
      <c r="O6564" s="247"/>
      <c r="P6564" s="247"/>
      <c r="Q6564" s="247"/>
    </row>
    <row r="6565" spans="13:17">
      <c r="M6565" s="247"/>
      <c r="N6565" s="247"/>
      <c r="O6565" s="247"/>
      <c r="P6565" s="247"/>
      <c r="Q6565" s="247"/>
    </row>
    <row r="6566" spans="13:17">
      <c r="M6566" s="247"/>
      <c r="N6566" s="247"/>
      <c r="O6566" s="247"/>
      <c r="P6566" s="247"/>
      <c r="Q6566" s="247"/>
    </row>
    <row r="6567" spans="13:17">
      <c r="M6567" s="247"/>
      <c r="N6567" s="247"/>
      <c r="O6567" s="247"/>
      <c r="P6567" s="247"/>
      <c r="Q6567" s="247"/>
    </row>
    <row r="6568" spans="13:17">
      <c r="M6568" s="247"/>
      <c r="N6568" s="247"/>
      <c r="O6568" s="247"/>
      <c r="P6568" s="247"/>
      <c r="Q6568" s="247"/>
    </row>
    <row r="6569" spans="13:17">
      <c r="M6569" s="247"/>
      <c r="N6569" s="247"/>
      <c r="O6569" s="247"/>
      <c r="P6569" s="247"/>
      <c r="Q6569" s="247"/>
    </row>
    <row r="6570" spans="13:17">
      <c r="M6570" s="247"/>
      <c r="N6570" s="247"/>
      <c r="O6570" s="247"/>
      <c r="P6570" s="247"/>
      <c r="Q6570" s="247"/>
    </row>
    <row r="6571" spans="13:17">
      <c r="M6571" s="247"/>
      <c r="N6571" s="247"/>
      <c r="O6571" s="247"/>
      <c r="P6571" s="247"/>
      <c r="Q6571" s="247"/>
    </row>
    <row r="6572" spans="13:17">
      <c r="M6572" s="247"/>
      <c r="N6572" s="247"/>
      <c r="O6572" s="247"/>
      <c r="P6572" s="247"/>
      <c r="Q6572" s="247"/>
    </row>
    <row r="6573" spans="13:17">
      <c r="M6573" s="247"/>
      <c r="N6573" s="247"/>
      <c r="O6573" s="247"/>
      <c r="P6573" s="247"/>
      <c r="Q6573" s="247"/>
    </row>
    <row r="6574" spans="13:17">
      <c r="M6574" s="247"/>
      <c r="N6574" s="247"/>
      <c r="O6574" s="247"/>
      <c r="P6574" s="247"/>
      <c r="Q6574" s="247"/>
    </row>
    <row r="6575" spans="13:17">
      <c r="M6575" s="247"/>
      <c r="N6575" s="247"/>
      <c r="O6575" s="247"/>
      <c r="P6575" s="247"/>
      <c r="Q6575" s="247"/>
    </row>
    <row r="6576" spans="13:17">
      <c r="M6576" s="247"/>
      <c r="N6576" s="247"/>
      <c r="O6576" s="247"/>
      <c r="P6576" s="247"/>
      <c r="Q6576" s="247"/>
    </row>
    <row r="6577" spans="13:17">
      <c r="M6577" s="247"/>
      <c r="N6577" s="247"/>
      <c r="O6577" s="247"/>
      <c r="P6577" s="247"/>
      <c r="Q6577" s="247"/>
    </row>
    <row r="6578" spans="13:17">
      <c r="M6578" s="247"/>
      <c r="N6578" s="247"/>
      <c r="O6578" s="247"/>
      <c r="P6578" s="247"/>
      <c r="Q6578" s="247"/>
    </row>
    <row r="6579" spans="13:17">
      <c r="M6579" s="247"/>
      <c r="N6579" s="247"/>
      <c r="O6579" s="247"/>
      <c r="P6579" s="247"/>
      <c r="Q6579" s="247"/>
    </row>
    <row r="6580" spans="13:17">
      <c r="M6580" s="247"/>
      <c r="N6580" s="247"/>
      <c r="O6580" s="247"/>
      <c r="P6580" s="247"/>
      <c r="Q6580" s="247"/>
    </row>
    <row r="6581" spans="13:17">
      <c r="M6581" s="247"/>
      <c r="N6581" s="247"/>
      <c r="O6581" s="247"/>
      <c r="P6581" s="247"/>
      <c r="Q6581" s="247"/>
    </row>
    <row r="6582" spans="13:17">
      <c r="M6582" s="247"/>
      <c r="N6582" s="247"/>
      <c r="O6582" s="247"/>
      <c r="P6582" s="247"/>
      <c r="Q6582" s="247"/>
    </row>
    <row r="6583" spans="13:17">
      <c r="M6583" s="247"/>
      <c r="N6583" s="247"/>
      <c r="O6583" s="247"/>
      <c r="P6583" s="247"/>
      <c r="Q6583" s="247"/>
    </row>
    <row r="6584" spans="13:17">
      <c r="M6584" s="247"/>
      <c r="N6584" s="247"/>
      <c r="O6584" s="247"/>
      <c r="P6584" s="247"/>
      <c r="Q6584" s="247"/>
    </row>
    <row r="6585" spans="13:17">
      <c r="M6585" s="247"/>
      <c r="N6585" s="247"/>
      <c r="O6585" s="247"/>
      <c r="P6585" s="247"/>
      <c r="Q6585" s="247"/>
    </row>
    <row r="6586" spans="13:17">
      <c r="M6586" s="247"/>
      <c r="N6586" s="247"/>
      <c r="O6586" s="247"/>
      <c r="P6586" s="247"/>
      <c r="Q6586" s="247"/>
    </row>
    <row r="6587" spans="13:17">
      <c r="M6587" s="247"/>
      <c r="N6587" s="247"/>
      <c r="O6587" s="247"/>
      <c r="P6587" s="247"/>
      <c r="Q6587" s="247"/>
    </row>
    <row r="6588" spans="13:17">
      <c r="M6588" s="247"/>
      <c r="N6588" s="247"/>
      <c r="O6588" s="247"/>
      <c r="P6588" s="247"/>
      <c r="Q6588" s="247"/>
    </row>
    <row r="6589" spans="13:17">
      <c r="M6589" s="247"/>
      <c r="N6589" s="247"/>
      <c r="O6589" s="247"/>
      <c r="P6589" s="247"/>
      <c r="Q6589" s="247"/>
    </row>
    <row r="6590" spans="13:17">
      <c r="M6590" s="247"/>
      <c r="N6590" s="247"/>
      <c r="O6590" s="247"/>
      <c r="P6590" s="247"/>
      <c r="Q6590" s="247"/>
    </row>
    <row r="6591" spans="13:17">
      <c r="M6591" s="247"/>
      <c r="N6591" s="247"/>
      <c r="O6591" s="247"/>
      <c r="P6591" s="247"/>
      <c r="Q6591" s="247"/>
    </row>
    <row r="6592" spans="13:17">
      <c r="M6592" s="247"/>
      <c r="N6592" s="247"/>
      <c r="O6592" s="247"/>
      <c r="P6592" s="247"/>
      <c r="Q6592" s="247"/>
    </row>
    <row r="6593" spans="13:17">
      <c r="M6593" s="247"/>
      <c r="N6593" s="247"/>
      <c r="O6593" s="247"/>
      <c r="P6593" s="247"/>
      <c r="Q6593" s="247"/>
    </row>
    <row r="6594" spans="13:17">
      <c r="M6594" s="247"/>
      <c r="N6594" s="247"/>
      <c r="O6594" s="247"/>
      <c r="P6594" s="247"/>
      <c r="Q6594" s="247"/>
    </row>
    <row r="6595" spans="13:17">
      <c r="M6595" s="247"/>
      <c r="N6595" s="247"/>
      <c r="O6595" s="247"/>
      <c r="P6595" s="247"/>
      <c r="Q6595" s="247"/>
    </row>
    <row r="6596" spans="13:17">
      <c r="M6596" s="247"/>
      <c r="N6596" s="247"/>
      <c r="O6596" s="247"/>
      <c r="P6596" s="247"/>
      <c r="Q6596" s="247"/>
    </row>
    <row r="6597" spans="13:17">
      <c r="M6597" s="247"/>
      <c r="N6597" s="247"/>
      <c r="O6597" s="247"/>
      <c r="P6597" s="247"/>
      <c r="Q6597" s="247"/>
    </row>
    <row r="6598" spans="13:17">
      <c r="M6598" s="247"/>
      <c r="N6598" s="247"/>
      <c r="O6598" s="247"/>
      <c r="P6598" s="247"/>
      <c r="Q6598" s="247"/>
    </row>
    <row r="6599" spans="13:17">
      <c r="M6599" s="247"/>
      <c r="N6599" s="247"/>
      <c r="O6599" s="247"/>
      <c r="P6599" s="247"/>
      <c r="Q6599" s="247"/>
    </row>
    <row r="6600" spans="13:17">
      <c r="M6600" s="247"/>
      <c r="N6600" s="247"/>
      <c r="O6600" s="247"/>
      <c r="P6600" s="247"/>
      <c r="Q6600" s="247"/>
    </row>
    <row r="6601" spans="13:17">
      <c r="M6601" s="247"/>
      <c r="N6601" s="247"/>
      <c r="O6601" s="247"/>
      <c r="P6601" s="247"/>
      <c r="Q6601" s="247"/>
    </row>
    <row r="6602" spans="13:17">
      <c r="M6602" s="247"/>
      <c r="N6602" s="247"/>
      <c r="O6602" s="247"/>
      <c r="P6602" s="247"/>
      <c r="Q6602" s="247"/>
    </row>
    <row r="6603" spans="13:17">
      <c r="M6603" s="247"/>
      <c r="N6603" s="247"/>
      <c r="O6603" s="247"/>
      <c r="P6603" s="247"/>
      <c r="Q6603" s="247"/>
    </row>
    <row r="6604" spans="13:17">
      <c r="M6604" s="247"/>
      <c r="N6604" s="247"/>
      <c r="O6604" s="247"/>
      <c r="P6604" s="247"/>
      <c r="Q6604" s="247"/>
    </row>
    <row r="6605" spans="13:17">
      <c r="M6605" s="247"/>
      <c r="N6605" s="247"/>
      <c r="O6605" s="247"/>
      <c r="P6605" s="247"/>
      <c r="Q6605" s="247"/>
    </row>
    <row r="6606" spans="13:17">
      <c r="M6606" s="247"/>
      <c r="N6606" s="247"/>
      <c r="O6606" s="247"/>
      <c r="P6606" s="247"/>
      <c r="Q6606" s="247"/>
    </row>
    <row r="6607" spans="13:17">
      <c r="M6607" s="247"/>
      <c r="N6607" s="247"/>
      <c r="O6607" s="247"/>
      <c r="P6607" s="247"/>
      <c r="Q6607" s="247"/>
    </row>
    <row r="6608" spans="13:17">
      <c r="M6608" s="247"/>
      <c r="N6608" s="247"/>
      <c r="O6608" s="247"/>
      <c r="P6608" s="247"/>
      <c r="Q6608" s="247"/>
    </row>
    <row r="6609" spans="13:17">
      <c r="M6609" s="247"/>
      <c r="N6609" s="247"/>
      <c r="O6609" s="247"/>
      <c r="P6609" s="247"/>
      <c r="Q6609" s="247"/>
    </row>
    <row r="6610" spans="13:17">
      <c r="M6610" s="247"/>
      <c r="N6610" s="247"/>
      <c r="O6610" s="247"/>
      <c r="P6610" s="247"/>
      <c r="Q6610" s="247"/>
    </row>
    <row r="6611" spans="13:17">
      <c r="M6611" s="247"/>
      <c r="N6611" s="247"/>
      <c r="O6611" s="247"/>
      <c r="P6611" s="247"/>
      <c r="Q6611" s="247"/>
    </row>
    <row r="6612" spans="13:17">
      <c r="M6612" s="247"/>
      <c r="N6612" s="247"/>
      <c r="O6612" s="247"/>
      <c r="P6612" s="247"/>
      <c r="Q6612" s="247"/>
    </row>
    <row r="6613" spans="13:17">
      <c r="M6613" s="247"/>
      <c r="N6613" s="247"/>
      <c r="O6613" s="247"/>
      <c r="P6613" s="247"/>
      <c r="Q6613" s="247"/>
    </row>
    <row r="6614" spans="13:17">
      <c r="M6614" s="247"/>
      <c r="N6614" s="247"/>
      <c r="O6614" s="247"/>
      <c r="P6614" s="247"/>
      <c r="Q6614" s="247"/>
    </row>
    <row r="6615" spans="13:17">
      <c r="M6615" s="247"/>
      <c r="N6615" s="247"/>
      <c r="O6615" s="247"/>
      <c r="P6615" s="247"/>
      <c r="Q6615" s="247"/>
    </row>
    <row r="6616" spans="13:17">
      <c r="M6616" s="247"/>
      <c r="N6616" s="247"/>
      <c r="O6616" s="247"/>
      <c r="P6616" s="247"/>
      <c r="Q6616" s="247"/>
    </row>
    <row r="6617" spans="13:17">
      <c r="M6617" s="247"/>
      <c r="N6617" s="247"/>
      <c r="O6617" s="247"/>
      <c r="P6617" s="247"/>
      <c r="Q6617" s="247"/>
    </row>
    <row r="6618" spans="13:17">
      <c r="M6618" s="247"/>
      <c r="N6618" s="247"/>
      <c r="O6618" s="247"/>
      <c r="P6618" s="247"/>
      <c r="Q6618" s="247"/>
    </row>
    <row r="6619" spans="13:17">
      <c r="M6619" s="247"/>
      <c r="N6619" s="247"/>
      <c r="O6619" s="247"/>
      <c r="P6619" s="247"/>
      <c r="Q6619" s="247"/>
    </row>
    <row r="6620" spans="13:17">
      <c r="M6620" s="247"/>
      <c r="N6620" s="247"/>
      <c r="O6620" s="247"/>
      <c r="P6620" s="247"/>
      <c r="Q6620" s="247"/>
    </row>
    <row r="6621" spans="13:17">
      <c r="M6621" s="247"/>
      <c r="N6621" s="247"/>
      <c r="O6621" s="247"/>
      <c r="P6621" s="247"/>
      <c r="Q6621" s="247"/>
    </row>
    <row r="6622" spans="13:17">
      <c r="M6622" s="247"/>
      <c r="N6622" s="247"/>
      <c r="O6622" s="247"/>
      <c r="P6622" s="247"/>
      <c r="Q6622" s="247"/>
    </row>
    <row r="6623" spans="13:17">
      <c r="M6623" s="247"/>
      <c r="N6623" s="247"/>
      <c r="O6623" s="247"/>
      <c r="P6623" s="247"/>
      <c r="Q6623" s="247"/>
    </row>
    <row r="6624" spans="13:17">
      <c r="M6624" s="247"/>
      <c r="N6624" s="247"/>
      <c r="O6624" s="247"/>
      <c r="P6624" s="247"/>
      <c r="Q6624" s="247"/>
    </row>
    <row r="6625" spans="13:17">
      <c r="M6625" s="247"/>
      <c r="N6625" s="247"/>
      <c r="O6625" s="247"/>
      <c r="P6625" s="247"/>
      <c r="Q6625" s="247"/>
    </row>
    <row r="6626" spans="13:17">
      <c r="M6626" s="247"/>
      <c r="N6626" s="247"/>
      <c r="O6626" s="247"/>
      <c r="P6626" s="247"/>
      <c r="Q6626" s="247"/>
    </row>
    <row r="6627" spans="13:17">
      <c r="M6627" s="247"/>
      <c r="N6627" s="247"/>
      <c r="O6627" s="247"/>
      <c r="P6627" s="247"/>
      <c r="Q6627" s="247"/>
    </row>
    <row r="6628" spans="13:17">
      <c r="M6628" s="247"/>
      <c r="N6628" s="247"/>
      <c r="O6628" s="247"/>
      <c r="P6628" s="247"/>
      <c r="Q6628" s="247"/>
    </row>
    <row r="6629" spans="13:17">
      <c r="M6629" s="247"/>
      <c r="N6629" s="247"/>
      <c r="O6629" s="247"/>
      <c r="P6629" s="247"/>
      <c r="Q6629" s="247"/>
    </row>
    <row r="6630" spans="13:17">
      <c r="M6630" s="247"/>
      <c r="N6630" s="247"/>
      <c r="O6630" s="247"/>
      <c r="P6630" s="247"/>
      <c r="Q6630" s="247"/>
    </row>
    <row r="6631" spans="13:17">
      <c r="M6631" s="247"/>
      <c r="N6631" s="247"/>
      <c r="O6631" s="247"/>
      <c r="P6631" s="247"/>
      <c r="Q6631" s="247"/>
    </row>
    <row r="6632" spans="13:17">
      <c r="M6632" s="247"/>
      <c r="N6632" s="247"/>
      <c r="O6632" s="247"/>
      <c r="P6632" s="247"/>
      <c r="Q6632" s="247"/>
    </row>
    <row r="6633" spans="13:17">
      <c r="M6633" s="247"/>
      <c r="N6633" s="247"/>
      <c r="O6633" s="247"/>
      <c r="P6633" s="247"/>
      <c r="Q6633" s="247"/>
    </row>
    <row r="6634" spans="13:17">
      <c r="M6634" s="247"/>
      <c r="N6634" s="247"/>
      <c r="O6634" s="247"/>
      <c r="P6634" s="247"/>
      <c r="Q6634" s="247"/>
    </row>
    <row r="6635" spans="13:17">
      <c r="M6635" s="247"/>
      <c r="N6635" s="247"/>
      <c r="O6635" s="247"/>
      <c r="P6635" s="247"/>
      <c r="Q6635" s="247"/>
    </row>
    <row r="6636" spans="13:17">
      <c r="M6636" s="247"/>
      <c r="N6636" s="247"/>
      <c r="O6636" s="247"/>
      <c r="P6636" s="247"/>
      <c r="Q6636" s="247"/>
    </row>
    <row r="6637" spans="13:17">
      <c r="M6637" s="247"/>
      <c r="N6637" s="247"/>
      <c r="O6637" s="247"/>
      <c r="P6637" s="247"/>
      <c r="Q6637" s="247"/>
    </row>
    <row r="6638" spans="13:17">
      <c r="M6638" s="247"/>
      <c r="N6638" s="247"/>
      <c r="O6638" s="247"/>
      <c r="P6638" s="247"/>
      <c r="Q6638" s="247"/>
    </row>
    <row r="6639" spans="13:17">
      <c r="M6639" s="247"/>
      <c r="N6639" s="247"/>
      <c r="O6639" s="247"/>
      <c r="P6639" s="247"/>
      <c r="Q6639" s="247"/>
    </row>
    <row r="6640" spans="13:17">
      <c r="M6640" s="247"/>
      <c r="N6640" s="247"/>
      <c r="O6640" s="247"/>
      <c r="P6640" s="247"/>
      <c r="Q6640" s="247"/>
    </row>
    <row r="6641" spans="13:17">
      <c r="M6641" s="247"/>
      <c r="N6641" s="247"/>
      <c r="O6641" s="247"/>
      <c r="P6641" s="247"/>
      <c r="Q6641" s="247"/>
    </row>
    <row r="6642" spans="13:17">
      <c r="M6642" s="247"/>
      <c r="N6642" s="247"/>
      <c r="O6642" s="247"/>
      <c r="P6642" s="247"/>
      <c r="Q6642" s="247"/>
    </row>
    <row r="6643" spans="13:17">
      <c r="M6643" s="247"/>
      <c r="N6643" s="247"/>
      <c r="O6643" s="247"/>
      <c r="P6643" s="247"/>
      <c r="Q6643" s="247"/>
    </row>
    <row r="6644" spans="13:17">
      <c r="M6644" s="247"/>
      <c r="N6644" s="247"/>
      <c r="O6644" s="247"/>
      <c r="P6644" s="247"/>
      <c r="Q6644" s="247"/>
    </row>
    <row r="6645" spans="13:17">
      <c r="M6645" s="247"/>
      <c r="N6645" s="247"/>
      <c r="O6645" s="247"/>
      <c r="P6645" s="247"/>
      <c r="Q6645" s="247"/>
    </row>
    <row r="6646" spans="13:17">
      <c r="M6646" s="247"/>
      <c r="N6646" s="247"/>
      <c r="O6646" s="247"/>
      <c r="P6646" s="247"/>
      <c r="Q6646" s="247"/>
    </row>
    <row r="6647" spans="13:17">
      <c r="M6647" s="247"/>
      <c r="N6647" s="247"/>
      <c r="O6647" s="247"/>
      <c r="P6647" s="247"/>
      <c r="Q6647" s="247"/>
    </row>
    <row r="6648" spans="13:17">
      <c r="M6648" s="247"/>
      <c r="N6648" s="247"/>
      <c r="O6648" s="247"/>
      <c r="P6648" s="247"/>
      <c r="Q6648" s="247"/>
    </row>
    <row r="6649" spans="13:17">
      <c r="M6649" s="247"/>
      <c r="N6649" s="247"/>
      <c r="O6649" s="247"/>
      <c r="P6649" s="247"/>
      <c r="Q6649" s="247"/>
    </row>
    <row r="6650" spans="13:17">
      <c r="M6650" s="247"/>
      <c r="N6650" s="247"/>
      <c r="O6650" s="247"/>
      <c r="P6650" s="247"/>
      <c r="Q6650" s="247"/>
    </row>
    <row r="6651" spans="13:17">
      <c r="M6651" s="247"/>
      <c r="N6651" s="247"/>
      <c r="O6651" s="247"/>
      <c r="P6651" s="247"/>
      <c r="Q6651" s="247"/>
    </row>
    <row r="6652" spans="13:17">
      <c r="M6652" s="247"/>
      <c r="N6652" s="247"/>
      <c r="O6652" s="247"/>
      <c r="P6652" s="247"/>
      <c r="Q6652" s="247"/>
    </row>
    <row r="6653" spans="13:17">
      <c r="M6653" s="247"/>
      <c r="N6653" s="247"/>
      <c r="O6653" s="247"/>
      <c r="P6653" s="247"/>
      <c r="Q6653" s="247"/>
    </row>
    <row r="6654" spans="13:17">
      <c r="M6654" s="247"/>
      <c r="N6654" s="247"/>
      <c r="O6654" s="247"/>
      <c r="P6654" s="247"/>
      <c r="Q6654" s="247"/>
    </row>
    <row r="6655" spans="13:17">
      <c r="M6655" s="247"/>
      <c r="N6655" s="247"/>
      <c r="O6655" s="247"/>
      <c r="P6655" s="247"/>
      <c r="Q6655" s="247"/>
    </row>
    <row r="6656" spans="13:17">
      <c r="M6656" s="247"/>
      <c r="N6656" s="247"/>
      <c r="O6656" s="247"/>
      <c r="P6656" s="247"/>
      <c r="Q6656" s="247"/>
    </row>
    <row r="6657" spans="13:17">
      <c r="M6657" s="247"/>
      <c r="N6657" s="247"/>
      <c r="O6657" s="247"/>
      <c r="P6657" s="247"/>
      <c r="Q6657" s="247"/>
    </row>
    <row r="6658" spans="13:17">
      <c r="M6658" s="247"/>
      <c r="N6658" s="247"/>
      <c r="O6658" s="247"/>
      <c r="P6658" s="247"/>
      <c r="Q6658" s="247"/>
    </row>
    <row r="6659" spans="13:17">
      <c r="M6659" s="247"/>
      <c r="N6659" s="247"/>
      <c r="O6659" s="247"/>
      <c r="P6659" s="247"/>
      <c r="Q6659" s="247"/>
    </row>
    <row r="6660" spans="13:17">
      <c r="M6660" s="247"/>
      <c r="N6660" s="247"/>
      <c r="O6660" s="247"/>
      <c r="P6660" s="247"/>
      <c r="Q6660" s="247"/>
    </row>
    <row r="6661" spans="13:17">
      <c r="M6661" s="247"/>
      <c r="N6661" s="247"/>
      <c r="O6661" s="247"/>
      <c r="P6661" s="247"/>
      <c r="Q6661" s="247"/>
    </row>
    <row r="6662" spans="13:17">
      <c r="M6662" s="247"/>
      <c r="N6662" s="247"/>
      <c r="O6662" s="247"/>
      <c r="P6662" s="247"/>
      <c r="Q6662" s="247"/>
    </row>
    <row r="6663" spans="13:17">
      <c r="M6663" s="247"/>
      <c r="N6663" s="247"/>
      <c r="O6663" s="247"/>
      <c r="P6663" s="247"/>
      <c r="Q6663" s="247"/>
    </row>
    <row r="6664" spans="13:17">
      <c r="M6664" s="247"/>
      <c r="N6664" s="247"/>
      <c r="O6664" s="247"/>
      <c r="P6664" s="247"/>
      <c r="Q6664" s="247"/>
    </row>
    <row r="6665" spans="13:17">
      <c r="M6665" s="247"/>
      <c r="N6665" s="247"/>
      <c r="O6665" s="247"/>
      <c r="P6665" s="247"/>
      <c r="Q6665" s="247"/>
    </row>
    <row r="6666" spans="13:17">
      <c r="M6666" s="247"/>
      <c r="N6666" s="247"/>
      <c r="O6666" s="247"/>
      <c r="P6666" s="247"/>
      <c r="Q6666" s="247"/>
    </row>
    <row r="6667" spans="13:17">
      <c r="M6667" s="247"/>
      <c r="N6667" s="247"/>
      <c r="O6667" s="247"/>
      <c r="P6667" s="247"/>
      <c r="Q6667" s="247"/>
    </row>
    <row r="6668" spans="13:17">
      <c r="M6668" s="247"/>
      <c r="N6668" s="247"/>
      <c r="O6668" s="247"/>
      <c r="P6668" s="247"/>
      <c r="Q6668" s="247"/>
    </row>
    <row r="6669" spans="13:17">
      <c r="M6669" s="247"/>
      <c r="N6669" s="247"/>
      <c r="O6669" s="247"/>
      <c r="P6669" s="247"/>
      <c r="Q6669" s="247"/>
    </row>
    <row r="6670" spans="13:17">
      <c r="M6670" s="247"/>
      <c r="N6670" s="247"/>
      <c r="O6670" s="247"/>
      <c r="P6670" s="247"/>
      <c r="Q6670" s="247"/>
    </row>
    <row r="6671" spans="13:17">
      <c r="M6671" s="247"/>
      <c r="N6671" s="247"/>
      <c r="O6671" s="247"/>
      <c r="P6671" s="247"/>
      <c r="Q6671" s="247"/>
    </row>
    <row r="6672" spans="13:17">
      <c r="M6672" s="247"/>
      <c r="N6672" s="247"/>
      <c r="O6672" s="247"/>
      <c r="P6672" s="247"/>
      <c r="Q6672" s="247"/>
    </row>
    <row r="6673" spans="13:17">
      <c r="M6673" s="247"/>
      <c r="N6673" s="247"/>
      <c r="O6673" s="247"/>
      <c r="P6673" s="247"/>
      <c r="Q6673" s="247"/>
    </row>
    <row r="6674" spans="13:17">
      <c r="M6674" s="247"/>
      <c r="N6674" s="247"/>
      <c r="O6674" s="247"/>
      <c r="P6674" s="247"/>
      <c r="Q6674" s="247"/>
    </row>
    <row r="6675" spans="13:17">
      <c r="M6675" s="247"/>
      <c r="N6675" s="247"/>
      <c r="O6675" s="247"/>
      <c r="P6675" s="247"/>
      <c r="Q6675" s="247"/>
    </row>
    <row r="6676" spans="13:17">
      <c r="M6676" s="247"/>
      <c r="N6676" s="247"/>
      <c r="O6676" s="247"/>
      <c r="P6676" s="247"/>
      <c r="Q6676" s="247"/>
    </row>
    <row r="6677" spans="13:17">
      <c r="M6677" s="247"/>
      <c r="N6677" s="247"/>
      <c r="O6677" s="247"/>
      <c r="P6677" s="247"/>
      <c r="Q6677" s="247"/>
    </row>
    <row r="6678" spans="13:17">
      <c r="M6678" s="247"/>
      <c r="N6678" s="247"/>
      <c r="O6678" s="247"/>
      <c r="P6678" s="247"/>
      <c r="Q6678" s="247"/>
    </row>
    <row r="6679" spans="13:17">
      <c r="M6679" s="247"/>
      <c r="N6679" s="247"/>
      <c r="O6679" s="247"/>
      <c r="P6679" s="247"/>
      <c r="Q6679" s="247"/>
    </row>
    <row r="6680" spans="13:17">
      <c r="M6680" s="247"/>
      <c r="N6680" s="247"/>
      <c r="O6680" s="247"/>
      <c r="P6680" s="247"/>
      <c r="Q6680" s="247"/>
    </row>
    <row r="6681" spans="13:17">
      <c r="M6681" s="247"/>
      <c r="N6681" s="247"/>
      <c r="O6681" s="247"/>
      <c r="P6681" s="247"/>
      <c r="Q6681" s="247"/>
    </row>
    <row r="6682" spans="13:17">
      <c r="M6682" s="247"/>
      <c r="N6682" s="247"/>
      <c r="O6682" s="247"/>
      <c r="P6682" s="247"/>
      <c r="Q6682" s="247"/>
    </row>
    <row r="6683" spans="13:17">
      <c r="M6683" s="247"/>
      <c r="N6683" s="247"/>
      <c r="O6683" s="247"/>
      <c r="P6683" s="247"/>
      <c r="Q6683" s="247"/>
    </row>
    <row r="6684" spans="13:17">
      <c r="M6684" s="247"/>
      <c r="N6684" s="247"/>
      <c r="O6684" s="247"/>
      <c r="P6684" s="247"/>
      <c r="Q6684" s="247"/>
    </row>
    <row r="6685" spans="13:17">
      <c r="M6685" s="247"/>
      <c r="N6685" s="247"/>
      <c r="O6685" s="247"/>
      <c r="P6685" s="247"/>
      <c r="Q6685" s="247"/>
    </row>
    <row r="6686" spans="13:17">
      <c r="M6686" s="247"/>
      <c r="N6686" s="247"/>
      <c r="O6686" s="247"/>
      <c r="P6686" s="247"/>
      <c r="Q6686" s="247"/>
    </row>
    <row r="6687" spans="13:17">
      <c r="M6687" s="247"/>
      <c r="N6687" s="247"/>
      <c r="O6687" s="247"/>
      <c r="P6687" s="247"/>
      <c r="Q6687" s="247"/>
    </row>
    <row r="6688" spans="13:17">
      <c r="M6688" s="247"/>
      <c r="N6688" s="247"/>
      <c r="O6688" s="247"/>
      <c r="P6688" s="247"/>
      <c r="Q6688" s="247"/>
    </row>
    <row r="6689" spans="13:17">
      <c r="M6689" s="247"/>
      <c r="N6689" s="247"/>
      <c r="O6689" s="247"/>
      <c r="P6689" s="247"/>
      <c r="Q6689" s="247"/>
    </row>
    <row r="6690" spans="13:17">
      <c r="M6690" s="247"/>
      <c r="N6690" s="247"/>
      <c r="O6690" s="247"/>
      <c r="P6690" s="247"/>
      <c r="Q6690" s="247"/>
    </row>
    <row r="6691" spans="13:17">
      <c r="M6691" s="247"/>
      <c r="N6691" s="247"/>
      <c r="O6691" s="247"/>
      <c r="P6691" s="247"/>
      <c r="Q6691" s="247"/>
    </row>
    <row r="6692" spans="13:17">
      <c r="M6692" s="247"/>
      <c r="N6692" s="247"/>
      <c r="O6692" s="247"/>
      <c r="P6692" s="247"/>
      <c r="Q6692" s="247"/>
    </row>
    <row r="6693" spans="13:17">
      <c r="M6693" s="247"/>
      <c r="N6693" s="247"/>
      <c r="O6693" s="247"/>
      <c r="P6693" s="247"/>
      <c r="Q6693" s="247"/>
    </row>
    <row r="6694" spans="13:17">
      <c r="M6694" s="247"/>
      <c r="N6694" s="247"/>
      <c r="O6694" s="247"/>
      <c r="P6694" s="247"/>
      <c r="Q6694" s="247"/>
    </row>
    <row r="6695" spans="13:17">
      <c r="M6695" s="247"/>
      <c r="N6695" s="247"/>
      <c r="O6695" s="247"/>
      <c r="P6695" s="247"/>
      <c r="Q6695" s="247"/>
    </row>
    <row r="6696" spans="13:17">
      <c r="M6696" s="247"/>
      <c r="N6696" s="247"/>
      <c r="O6696" s="247"/>
      <c r="P6696" s="247"/>
      <c r="Q6696" s="247"/>
    </row>
    <row r="6697" spans="13:17">
      <c r="M6697" s="247"/>
      <c r="N6697" s="247"/>
      <c r="O6697" s="247"/>
      <c r="P6697" s="247"/>
      <c r="Q6697" s="247"/>
    </row>
    <row r="6698" spans="13:17">
      <c r="M6698" s="247"/>
      <c r="N6698" s="247"/>
      <c r="O6698" s="247"/>
      <c r="P6698" s="247"/>
      <c r="Q6698" s="247"/>
    </row>
    <row r="6699" spans="13:17">
      <c r="M6699" s="247"/>
      <c r="N6699" s="247"/>
      <c r="O6699" s="247"/>
      <c r="P6699" s="247"/>
      <c r="Q6699" s="247"/>
    </row>
    <row r="6700" spans="13:17">
      <c r="M6700" s="247"/>
      <c r="N6700" s="247"/>
      <c r="O6700" s="247"/>
      <c r="P6700" s="247"/>
      <c r="Q6700" s="247"/>
    </row>
    <row r="6701" spans="13:17">
      <c r="M6701" s="247"/>
      <c r="N6701" s="247"/>
      <c r="O6701" s="247"/>
      <c r="P6701" s="247"/>
      <c r="Q6701" s="247"/>
    </row>
    <row r="6702" spans="13:17">
      <c r="M6702" s="247"/>
      <c r="N6702" s="247"/>
      <c r="O6702" s="247"/>
      <c r="P6702" s="247"/>
      <c r="Q6702" s="247"/>
    </row>
    <row r="6703" spans="13:17">
      <c r="M6703" s="247"/>
      <c r="N6703" s="247"/>
      <c r="O6703" s="247"/>
      <c r="P6703" s="247"/>
      <c r="Q6703" s="247"/>
    </row>
    <row r="6704" spans="13:17">
      <c r="M6704" s="247"/>
      <c r="N6704" s="247"/>
      <c r="O6704" s="247"/>
      <c r="P6704" s="247"/>
      <c r="Q6704" s="247"/>
    </row>
    <row r="6705" spans="13:17">
      <c r="M6705" s="247"/>
      <c r="N6705" s="247"/>
      <c r="O6705" s="247"/>
      <c r="P6705" s="247"/>
      <c r="Q6705" s="247"/>
    </row>
    <row r="6706" spans="13:17">
      <c r="M6706" s="247"/>
      <c r="N6706" s="247"/>
      <c r="O6706" s="247"/>
      <c r="P6706" s="247"/>
      <c r="Q6706" s="247"/>
    </row>
    <row r="6707" spans="13:17">
      <c r="M6707" s="247"/>
      <c r="N6707" s="247"/>
      <c r="O6707" s="247"/>
      <c r="P6707" s="247"/>
      <c r="Q6707" s="247"/>
    </row>
    <row r="6708" spans="13:17">
      <c r="M6708" s="247"/>
      <c r="N6708" s="247"/>
      <c r="O6708" s="247"/>
      <c r="P6708" s="247"/>
      <c r="Q6708" s="247"/>
    </row>
    <row r="6709" spans="13:17">
      <c r="M6709" s="247"/>
      <c r="N6709" s="247"/>
      <c r="O6709" s="247"/>
      <c r="P6709" s="247"/>
      <c r="Q6709" s="247"/>
    </row>
    <row r="6710" spans="13:17">
      <c r="M6710" s="247"/>
      <c r="N6710" s="247"/>
      <c r="O6710" s="247"/>
      <c r="P6710" s="247"/>
      <c r="Q6710" s="247"/>
    </row>
    <row r="6711" spans="13:17">
      <c r="M6711" s="247"/>
      <c r="N6711" s="247"/>
      <c r="O6711" s="247"/>
      <c r="P6711" s="247"/>
      <c r="Q6711" s="247"/>
    </row>
    <row r="6712" spans="13:17">
      <c r="M6712" s="247"/>
      <c r="N6712" s="247"/>
      <c r="O6712" s="247"/>
      <c r="P6712" s="247"/>
      <c r="Q6712" s="247"/>
    </row>
    <row r="6713" spans="13:17">
      <c r="M6713" s="247"/>
      <c r="N6713" s="247"/>
      <c r="O6713" s="247"/>
      <c r="P6713" s="247"/>
      <c r="Q6713" s="247"/>
    </row>
    <row r="6714" spans="13:17">
      <c r="M6714" s="247"/>
      <c r="N6714" s="247"/>
      <c r="O6714" s="247"/>
      <c r="P6714" s="247"/>
      <c r="Q6714" s="247"/>
    </row>
    <row r="6715" spans="13:17">
      <c r="M6715" s="247"/>
      <c r="N6715" s="247"/>
      <c r="O6715" s="247"/>
      <c r="P6715" s="247"/>
      <c r="Q6715" s="247"/>
    </row>
    <row r="6716" spans="13:17">
      <c r="M6716" s="247"/>
      <c r="N6716" s="247"/>
      <c r="O6716" s="247"/>
      <c r="P6716" s="247"/>
      <c r="Q6716" s="247"/>
    </row>
    <row r="6717" spans="13:17">
      <c r="M6717" s="247"/>
      <c r="N6717" s="247"/>
      <c r="O6717" s="247"/>
      <c r="P6717" s="247"/>
      <c r="Q6717" s="247"/>
    </row>
    <row r="6718" spans="13:17">
      <c r="M6718" s="247"/>
      <c r="N6718" s="247"/>
      <c r="O6718" s="247"/>
      <c r="P6718" s="247"/>
      <c r="Q6718" s="247"/>
    </row>
    <row r="6719" spans="13:17">
      <c r="M6719" s="247"/>
      <c r="N6719" s="247"/>
      <c r="O6719" s="247"/>
      <c r="P6719" s="247"/>
      <c r="Q6719" s="247"/>
    </row>
    <row r="6720" spans="13:17">
      <c r="M6720" s="247"/>
      <c r="N6720" s="247"/>
      <c r="O6720" s="247"/>
      <c r="P6720" s="247"/>
      <c r="Q6720" s="247"/>
    </row>
    <row r="6721" spans="13:17">
      <c r="M6721" s="247"/>
      <c r="N6721" s="247"/>
      <c r="O6721" s="247"/>
      <c r="P6721" s="247"/>
      <c r="Q6721" s="247"/>
    </row>
    <row r="6722" spans="13:17">
      <c r="M6722" s="247"/>
      <c r="N6722" s="247"/>
      <c r="O6722" s="247"/>
      <c r="P6722" s="247"/>
      <c r="Q6722" s="247"/>
    </row>
    <row r="6723" spans="13:17">
      <c r="M6723" s="247"/>
      <c r="N6723" s="247"/>
      <c r="O6723" s="247"/>
      <c r="P6723" s="247"/>
      <c r="Q6723" s="247"/>
    </row>
    <row r="6724" spans="13:17">
      <c r="M6724" s="247"/>
      <c r="N6724" s="247"/>
      <c r="O6724" s="247"/>
      <c r="P6724" s="247"/>
      <c r="Q6724" s="247"/>
    </row>
    <row r="6725" spans="13:17">
      <c r="M6725" s="247"/>
      <c r="N6725" s="247"/>
      <c r="O6725" s="247"/>
      <c r="P6725" s="247"/>
      <c r="Q6725" s="247"/>
    </row>
    <row r="6726" spans="13:17">
      <c r="M6726" s="247"/>
      <c r="N6726" s="247"/>
      <c r="O6726" s="247"/>
      <c r="P6726" s="247"/>
      <c r="Q6726" s="247"/>
    </row>
    <row r="6727" spans="13:17">
      <c r="M6727" s="247"/>
      <c r="N6727" s="247"/>
      <c r="O6727" s="247"/>
      <c r="P6727" s="247"/>
      <c r="Q6727" s="247"/>
    </row>
    <row r="6728" spans="13:17">
      <c r="M6728" s="247"/>
      <c r="N6728" s="247"/>
      <c r="O6728" s="247"/>
      <c r="P6728" s="247"/>
      <c r="Q6728" s="247"/>
    </row>
    <row r="6729" spans="13:17">
      <c r="M6729" s="247"/>
      <c r="N6729" s="247"/>
      <c r="O6729" s="247"/>
      <c r="P6729" s="247"/>
      <c r="Q6729" s="247"/>
    </row>
    <row r="6730" spans="13:17">
      <c r="M6730" s="247"/>
      <c r="N6730" s="247"/>
      <c r="O6730" s="247"/>
      <c r="P6730" s="247"/>
      <c r="Q6730" s="247"/>
    </row>
    <row r="6731" spans="13:17">
      <c r="M6731" s="247"/>
      <c r="N6731" s="247"/>
      <c r="O6731" s="247"/>
      <c r="P6731" s="247"/>
      <c r="Q6731" s="247"/>
    </row>
    <row r="6732" spans="13:17">
      <c r="M6732" s="247"/>
      <c r="N6732" s="247"/>
      <c r="O6732" s="247"/>
      <c r="P6732" s="247"/>
      <c r="Q6732" s="247"/>
    </row>
    <row r="6733" spans="13:17">
      <c r="M6733" s="247"/>
      <c r="N6733" s="247"/>
      <c r="O6733" s="247"/>
      <c r="P6733" s="247"/>
      <c r="Q6733" s="247"/>
    </row>
    <row r="6734" spans="13:17">
      <c r="M6734" s="247"/>
      <c r="N6734" s="247"/>
      <c r="O6734" s="247"/>
      <c r="P6734" s="247"/>
      <c r="Q6734" s="247"/>
    </row>
    <row r="6735" spans="13:17">
      <c r="M6735" s="247"/>
      <c r="N6735" s="247"/>
      <c r="O6735" s="247"/>
      <c r="P6735" s="247"/>
      <c r="Q6735" s="247"/>
    </row>
    <row r="6736" spans="13:17">
      <c r="M6736" s="247"/>
      <c r="N6736" s="247"/>
      <c r="O6736" s="247"/>
      <c r="P6736" s="247"/>
      <c r="Q6736" s="247"/>
    </row>
    <row r="6737" spans="13:17">
      <c r="M6737" s="247"/>
      <c r="N6737" s="247"/>
      <c r="O6737" s="247"/>
      <c r="P6737" s="247"/>
      <c r="Q6737" s="247"/>
    </row>
    <row r="6738" spans="13:17">
      <c r="M6738" s="247"/>
      <c r="N6738" s="247"/>
      <c r="O6738" s="247"/>
      <c r="P6738" s="247"/>
      <c r="Q6738" s="247"/>
    </row>
    <row r="6739" spans="13:17">
      <c r="M6739" s="247"/>
      <c r="N6739" s="247"/>
      <c r="O6739" s="247"/>
      <c r="P6739" s="247"/>
      <c r="Q6739" s="247"/>
    </row>
    <row r="6740" spans="13:17">
      <c r="M6740" s="247"/>
      <c r="N6740" s="247"/>
      <c r="O6740" s="247"/>
      <c r="P6740" s="247"/>
      <c r="Q6740" s="247"/>
    </row>
    <row r="6741" spans="13:17">
      <c r="M6741" s="247"/>
      <c r="N6741" s="247"/>
      <c r="O6741" s="247"/>
      <c r="P6741" s="247"/>
      <c r="Q6741" s="247"/>
    </row>
    <row r="6742" spans="13:17">
      <c r="M6742" s="247"/>
      <c r="N6742" s="247"/>
      <c r="O6742" s="247"/>
      <c r="P6742" s="247"/>
      <c r="Q6742" s="247"/>
    </row>
    <row r="6743" spans="13:17">
      <c r="M6743" s="247"/>
      <c r="N6743" s="247"/>
      <c r="O6743" s="247"/>
      <c r="P6743" s="247"/>
      <c r="Q6743" s="247"/>
    </row>
    <row r="6744" spans="13:17">
      <c r="M6744" s="247"/>
      <c r="N6744" s="247"/>
      <c r="O6744" s="247"/>
      <c r="P6744" s="247"/>
      <c r="Q6744" s="247"/>
    </row>
    <row r="6745" spans="13:17">
      <c r="M6745" s="247"/>
      <c r="N6745" s="247"/>
      <c r="O6745" s="247"/>
      <c r="P6745" s="247"/>
      <c r="Q6745" s="247"/>
    </row>
    <row r="6746" spans="13:17">
      <c r="M6746" s="247"/>
      <c r="N6746" s="247"/>
      <c r="O6746" s="247"/>
      <c r="P6746" s="247"/>
      <c r="Q6746" s="247"/>
    </row>
    <row r="6747" spans="13:17">
      <c r="M6747" s="247"/>
      <c r="N6747" s="247"/>
      <c r="O6747" s="247"/>
      <c r="P6747" s="247"/>
      <c r="Q6747" s="247"/>
    </row>
    <row r="6748" spans="13:17">
      <c r="M6748" s="247"/>
      <c r="N6748" s="247"/>
      <c r="O6748" s="247"/>
      <c r="P6748" s="247"/>
      <c r="Q6748" s="247"/>
    </row>
    <row r="6749" spans="13:17">
      <c r="M6749" s="247"/>
      <c r="N6749" s="247"/>
      <c r="O6749" s="247"/>
      <c r="P6749" s="247"/>
      <c r="Q6749" s="247"/>
    </row>
    <row r="6750" spans="13:17">
      <c r="M6750" s="247"/>
      <c r="N6750" s="247"/>
      <c r="O6750" s="247"/>
      <c r="P6750" s="247"/>
      <c r="Q6750" s="247"/>
    </row>
    <row r="6751" spans="13:17">
      <c r="M6751" s="247"/>
      <c r="N6751" s="247"/>
      <c r="O6751" s="247"/>
      <c r="P6751" s="247"/>
      <c r="Q6751" s="247"/>
    </row>
    <row r="6752" spans="13:17">
      <c r="M6752" s="247"/>
      <c r="N6752" s="247"/>
      <c r="O6752" s="247"/>
      <c r="P6752" s="247"/>
      <c r="Q6752" s="247"/>
    </row>
    <row r="6753" spans="13:17">
      <c r="M6753" s="247"/>
      <c r="N6753" s="247"/>
      <c r="O6753" s="247"/>
      <c r="P6753" s="247"/>
      <c r="Q6753" s="247"/>
    </row>
    <row r="6754" spans="13:17">
      <c r="M6754" s="247"/>
      <c r="N6754" s="247"/>
      <c r="O6754" s="247"/>
      <c r="P6754" s="247"/>
      <c r="Q6754" s="247"/>
    </row>
    <row r="6755" spans="13:17">
      <c r="M6755" s="247"/>
      <c r="N6755" s="247"/>
      <c r="O6755" s="247"/>
      <c r="P6755" s="247"/>
      <c r="Q6755" s="247"/>
    </row>
    <row r="6756" spans="13:17">
      <c r="M6756" s="247"/>
      <c r="N6756" s="247"/>
      <c r="O6756" s="247"/>
      <c r="P6756" s="247"/>
      <c r="Q6756" s="247"/>
    </row>
    <row r="6757" spans="13:17">
      <c r="M6757" s="247"/>
      <c r="N6757" s="247"/>
      <c r="O6757" s="247"/>
      <c r="P6757" s="247"/>
      <c r="Q6757" s="247"/>
    </row>
    <row r="6758" spans="13:17">
      <c r="M6758" s="247"/>
      <c r="N6758" s="247"/>
      <c r="O6758" s="247"/>
      <c r="P6758" s="247"/>
      <c r="Q6758" s="247"/>
    </row>
    <row r="6759" spans="13:17">
      <c r="M6759" s="247"/>
      <c r="N6759" s="247"/>
      <c r="O6759" s="247"/>
      <c r="P6759" s="247"/>
      <c r="Q6759" s="247"/>
    </row>
    <row r="6760" spans="13:17">
      <c r="M6760" s="247"/>
      <c r="N6760" s="247"/>
      <c r="O6760" s="247"/>
      <c r="P6760" s="247"/>
      <c r="Q6760" s="247"/>
    </row>
    <row r="6761" spans="13:17">
      <c r="M6761" s="247"/>
      <c r="N6761" s="247"/>
      <c r="O6761" s="247"/>
      <c r="P6761" s="247"/>
      <c r="Q6761" s="247"/>
    </row>
    <row r="6762" spans="13:17">
      <c r="M6762" s="247"/>
      <c r="N6762" s="247"/>
      <c r="O6762" s="247"/>
      <c r="P6762" s="247"/>
      <c r="Q6762" s="247"/>
    </row>
    <row r="6763" spans="13:17">
      <c r="M6763" s="247"/>
      <c r="N6763" s="247"/>
      <c r="O6763" s="247"/>
      <c r="P6763" s="247"/>
      <c r="Q6763" s="247"/>
    </row>
    <row r="6764" spans="13:17">
      <c r="M6764" s="247"/>
      <c r="N6764" s="247"/>
      <c r="O6764" s="247"/>
      <c r="P6764" s="247"/>
      <c r="Q6764" s="247"/>
    </row>
    <row r="6765" spans="13:17">
      <c r="M6765" s="247"/>
      <c r="N6765" s="247"/>
      <c r="O6765" s="247"/>
      <c r="P6765" s="247"/>
      <c r="Q6765" s="247"/>
    </row>
    <row r="6766" spans="13:17">
      <c r="M6766" s="247"/>
      <c r="N6766" s="247"/>
      <c r="O6766" s="247"/>
      <c r="P6766" s="247"/>
      <c r="Q6766" s="247"/>
    </row>
    <row r="6767" spans="13:17">
      <c r="M6767" s="247"/>
      <c r="N6767" s="247"/>
      <c r="O6767" s="247"/>
      <c r="P6767" s="247"/>
      <c r="Q6767" s="247"/>
    </row>
    <row r="6768" spans="13:17">
      <c r="M6768" s="247"/>
      <c r="N6768" s="247"/>
      <c r="O6768" s="247"/>
      <c r="P6768" s="247"/>
      <c r="Q6768" s="247"/>
    </row>
    <row r="6769" spans="13:17">
      <c r="M6769" s="247"/>
      <c r="N6769" s="247"/>
      <c r="O6769" s="247"/>
      <c r="P6769" s="247"/>
      <c r="Q6769" s="247"/>
    </row>
    <row r="6770" spans="13:17">
      <c r="M6770" s="247"/>
      <c r="N6770" s="247"/>
      <c r="O6770" s="247"/>
      <c r="P6770" s="247"/>
      <c r="Q6770" s="247"/>
    </row>
    <row r="6771" spans="13:17">
      <c r="M6771" s="247"/>
      <c r="N6771" s="247"/>
      <c r="O6771" s="247"/>
      <c r="P6771" s="247"/>
      <c r="Q6771" s="247"/>
    </row>
    <row r="6772" spans="13:17">
      <c r="M6772" s="247"/>
      <c r="N6772" s="247"/>
      <c r="O6772" s="247"/>
      <c r="P6772" s="247"/>
      <c r="Q6772" s="247"/>
    </row>
    <row r="6773" spans="13:17">
      <c r="M6773" s="247"/>
      <c r="N6773" s="247"/>
      <c r="O6773" s="247"/>
      <c r="P6773" s="247"/>
      <c r="Q6773" s="247"/>
    </row>
    <row r="6774" spans="13:17">
      <c r="M6774" s="247"/>
      <c r="N6774" s="247"/>
      <c r="O6774" s="247"/>
      <c r="P6774" s="247"/>
      <c r="Q6774" s="247"/>
    </row>
    <row r="6775" spans="13:17">
      <c r="M6775" s="247"/>
      <c r="N6775" s="247"/>
      <c r="O6775" s="247"/>
      <c r="P6775" s="247"/>
      <c r="Q6775" s="247"/>
    </row>
    <row r="6776" spans="13:17">
      <c r="M6776" s="247"/>
      <c r="N6776" s="247"/>
      <c r="O6776" s="247"/>
      <c r="P6776" s="247"/>
      <c r="Q6776" s="247"/>
    </row>
    <row r="6777" spans="13:17">
      <c r="M6777" s="247"/>
      <c r="N6777" s="247"/>
      <c r="O6777" s="247"/>
      <c r="P6777" s="247"/>
      <c r="Q6777" s="247"/>
    </row>
    <row r="6778" spans="13:17">
      <c r="M6778" s="247"/>
      <c r="N6778" s="247"/>
      <c r="O6778" s="247"/>
      <c r="P6778" s="247"/>
      <c r="Q6778" s="247"/>
    </row>
    <row r="6779" spans="13:17">
      <c r="M6779" s="247"/>
      <c r="N6779" s="247"/>
      <c r="O6779" s="247"/>
      <c r="P6779" s="247"/>
      <c r="Q6779" s="247"/>
    </row>
    <row r="6780" spans="13:17">
      <c r="M6780" s="247"/>
      <c r="N6780" s="247"/>
      <c r="O6780" s="247"/>
      <c r="P6780" s="247"/>
      <c r="Q6780" s="247"/>
    </row>
    <row r="6781" spans="13:17">
      <c r="M6781" s="247"/>
      <c r="N6781" s="247"/>
      <c r="O6781" s="247"/>
      <c r="P6781" s="247"/>
      <c r="Q6781" s="247"/>
    </row>
    <row r="6782" spans="13:17">
      <c r="M6782" s="247"/>
      <c r="N6782" s="247"/>
      <c r="O6782" s="247"/>
      <c r="P6782" s="247"/>
      <c r="Q6782" s="247"/>
    </row>
    <row r="6783" spans="13:17">
      <c r="M6783" s="247"/>
      <c r="N6783" s="247"/>
      <c r="O6783" s="247"/>
      <c r="P6783" s="247"/>
      <c r="Q6783" s="247"/>
    </row>
    <row r="6784" spans="13:17">
      <c r="M6784" s="247"/>
      <c r="N6784" s="247"/>
      <c r="O6784" s="247"/>
      <c r="P6784" s="247"/>
      <c r="Q6784" s="247"/>
    </row>
    <row r="6785" spans="13:17">
      <c r="M6785" s="247"/>
      <c r="N6785" s="247"/>
      <c r="O6785" s="247"/>
      <c r="P6785" s="247"/>
      <c r="Q6785" s="247"/>
    </row>
    <row r="6786" spans="13:17">
      <c r="M6786" s="247"/>
      <c r="N6786" s="247"/>
      <c r="O6786" s="247"/>
      <c r="P6786" s="247"/>
      <c r="Q6786" s="247"/>
    </row>
    <row r="6787" spans="13:17">
      <c r="M6787" s="247"/>
      <c r="N6787" s="247"/>
      <c r="O6787" s="247"/>
      <c r="P6787" s="247"/>
      <c r="Q6787" s="247"/>
    </row>
    <row r="6788" spans="13:17">
      <c r="M6788" s="247"/>
      <c r="N6788" s="247"/>
      <c r="O6788" s="247"/>
      <c r="P6788" s="247"/>
      <c r="Q6788" s="247"/>
    </row>
    <row r="6789" spans="13:17">
      <c r="M6789" s="247"/>
      <c r="N6789" s="247"/>
      <c r="O6789" s="247"/>
      <c r="P6789" s="247"/>
      <c r="Q6789" s="247"/>
    </row>
    <row r="6790" spans="13:17">
      <c r="M6790" s="247"/>
      <c r="N6790" s="247"/>
      <c r="O6790" s="247"/>
      <c r="P6790" s="247"/>
      <c r="Q6790" s="247"/>
    </row>
    <row r="6791" spans="13:17">
      <c r="M6791" s="247"/>
      <c r="N6791" s="247"/>
      <c r="O6791" s="247"/>
      <c r="P6791" s="247"/>
      <c r="Q6791" s="247"/>
    </row>
    <row r="6792" spans="13:17">
      <c r="M6792" s="247"/>
      <c r="N6792" s="247"/>
      <c r="O6792" s="247"/>
      <c r="P6792" s="247"/>
      <c r="Q6792" s="247"/>
    </row>
    <row r="6793" spans="13:17">
      <c r="M6793" s="247"/>
      <c r="N6793" s="247"/>
      <c r="O6793" s="247"/>
      <c r="P6793" s="247"/>
      <c r="Q6793" s="247"/>
    </row>
    <row r="6794" spans="13:17">
      <c r="M6794" s="247"/>
      <c r="N6794" s="247"/>
      <c r="O6794" s="247"/>
      <c r="P6794" s="247"/>
      <c r="Q6794" s="247"/>
    </row>
    <row r="6795" spans="13:17">
      <c r="M6795" s="247"/>
      <c r="N6795" s="247"/>
      <c r="O6795" s="247"/>
      <c r="P6795" s="247"/>
      <c r="Q6795" s="247"/>
    </row>
    <row r="6796" spans="13:17">
      <c r="M6796" s="247"/>
      <c r="N6796" s="247"/>
      <c r="O6796" s="247"/>
      <c r="P6796" s="247"/>
      <c r="Q6796" s="247"/>
    </row>
    <row r="6797" spans="13:17">
      <c r="M6797" s="247"/>
      <c r="N6797" s="247"/>
      <c r="O6797" s="247"/>
      <c r="P6797" s="247"/>
      <c r="Q6797" s="247"/>
    </row>
    <row r="6798" spans="13:17">
      <c r="M6798" s="247"/>
      <c r="N6798" s="247"/>
      <c r="O6798" s="247"/>
      <c r="P6798" s="247"/>
      <c r="Q6798" s="247"/>
    </row>
    <row r="6799" spans="13:17">
      <c r="M6799" s="247"/>
      <c r="N6799" s="247"/>
      <c r="O6799" s="247"/>
      <c r="P6799" s="247"/>
      <c r="Q6799" s="247"/>
    </row>
    <row r="6800" spans="13:17">
      <c r="M6800" s="247"/>
      <c r="N6800" s="247"/>
      <c r="O6800" s="247"/>
      <c r="P6800" s="247"/>
      <c r="Q6800" s="247"/>
    </row>
    <row r="6801" spans="13:17">
      <c r="M6801" s="247"/>
      <c r="N6801" s="247"/>
      <c r="O6801" s="247"/>
      <c r="P6801" s="247"/>
      <c r="Q6801" s="247"/>
    </row>
    <row r="6802" spans="13:17">
      <c r="M6802" s="247"/>
      <c r="N6802" s="247"/>
      <c r="O6802" s="247"/>
      <c r="P6802" s="247"/>
      <c r="Q6802" s="247"/>
    </row>
    <row r="6803" spans="13:17">
      <c r="M6803" s="247"/>
      <c r="N6803" s="247"/>
      <c r="O6803" s="247"/>
      <c r="P6803" s="247"/>
      <c r="Q6803" s="247"/>
    </row>
    <row r="6804" spans="13:17">
      <c r="M6804" s="247"/>
      <c r="N6804" s="247"/>
      <c r="O6804" s="247"/>
      <c r="P6804" s="247"/>
      <c r="Q6804" s="247"/>
    </row>
    <row r="6805" spans="13:17">
      <c r="M6805" s="247"/>
      <c r="N6805" s="247"/>
      <c r="O6805" s="247"/>
      <c r="P6805" s="247"/>
      <c r="Q6805" s="247"/>
    </row>
    <row r="6806" spans="13:17">
      <c r="M6806" s="247"/>
      <c r="N6806" s="247"/>
      <c r="O6806" s="247"/>
      <c r="P6806" s="247"/>
      <c r="Q6806" s="247"/>
    </row>
    <row r="6807" spans="13:17">
      <c r="M6807" s="247"/>
      <c r="N6807" s="247"/>
      <c r="O6807" s="247"/>
      <c r="P6807" s="247"/>
      <c r="Q6807" s="247"/>
    </row>
    <row r="6808" spans="13:17">
      <c r="M6808" s="247"/>
      <c r="N6808" s="247"/>
      <c r="O6808" s="247"/>
      <c r="P6808" s="247"/>
      <c r="Q6808" s="247"/>
    </row>
    <row r="6809" spans="13:17">
      <c r="M6809" s="247"/>
      <c r="N6809" s="247"/>
      <c r="O6809" s="247"/>
      <c r="P6809" s="247"/>
      <c r="Q6809" s="247"/>
    </row>
    <row r="6810" spans="13:17">
      <c r="M6810" s="247"/>
      <c r="N6810" s="247"/>
      <c r="O6810" s="247"/>
      <c r="P6810" s="247"/>
      <c r="Q6810" s="247"/>
    </row>
    <row r="6811" spans="13:17">
      <c r="M6811" s="247"/>
      <c r="N6811" s="247"/>
      <c r="O6811" s="247"/>
      <c r="P6811" s="247"/>
      <c r="Q6811" s="247"/>
    </row>
    <row r="6812" spans="13:17">
      <c r="M6812" s="247"/>
      <c r="N6812" s="247"/>
      <c r="O6812" s="247"/>
      <c r="P6812" s="247"/>
      <c r="Q6812" s="247"/>
    </row>
    <row r="6813" spans="13:17">
      <c r="M6813" s="247"/>
      <c r="N6813" s="247"/>
      <c r="O6813" s="247"/>
      <c r="P6813" s="247"/>
      <c r="Q6813" s="247"/>
    </row>
    <row r="6814" spans="13:17">
      <c r="M6814" s="247"/>
      <c r="N6814" s="247"/>
      <c r="O6814" s="247"/>
      <c r="P6814" s="247"/>
      <c r="Q6814" s="247"/>
    </row>
    <row r="6815" spans="13:17">
      <c r="M6815" s="247"/>
      <c r="N6815" s="247"/>
      <c r="O6815" s="247"/>
      <c r="P6815" s="247"/>
      <c r="Q6815" s="247"/>
    </row>
    <row r="6816" spans="13:17">
      <c r="M6816" s="247"/>
      <c r="N6816" s="247"/>
      <c r="O6816" s="247"/>
      <c r="P6816" s="247"/>
      <c r="Q6816" s="247"/>
    </row>
    <row r="6817" spans="13:17">
      <c r="M6817" s="247"/>
      <c r="N6817" s="247"/>
      <c r="O6817" s="247"/>
      <c r="P6817" s="247"/>
      <c r="Q6817" s="247"/>
    </row>
    <row r="6818" spans="13:17">
      <c r="M6818" s="247"/>
      <c r="N6818" s="247"/>
      <c r="O6818" s="247"/>
      <c r="P6818" s="247"/>
      <c r="Q6818" s="247"/>
    </row>
    <row r="6819" spans="13:17">
      <c r="M6819" s="247"/>
      <c r="N6819" s="247"/>
      <c r="O6819" s="247"/>
      <c r="P6819" s="247"/>
      <c r="Q6819" s="247"/>
    </row>
    <row r="6820" spans="13:17">
      <c r="M6820" s="247"/>
      <c r="N6820" s="247"/>
      <c r="O6820" s="247"/>
      <c r="P6820" s="247"/>
      <c r="Q6820" s="247"/>
    </row>
    <row r="6821" spans="13:17">
      <c r="M6821" s="247"/>
      <c r="N6821" s="247"/>
      <c r="O6821" s="247"/>
      <c r="P6821" s="247"/>
      <c r="Q6821" s="247"/>
    </row>
    <row r="6822" spans="13:17">
      <c r="M6822" s="247"/>
      <c r="N6822" s="247"/>
      <c r="O6822" s="247"/>
      <c r="P6822" s="247"/>
      <c r="Q6822" s="247"/>
    </row>
    <row r="6823" spans="13:17">
      <c r="M6823" s="247"/>
      <c r="N6823" s="247"/>
      <c r="O6823" s="247"/>
      <c r="P6823" s="247"/>
      <c r="Q6823" s="247"/>
    </row>
    <row r="6824" spans="13:17">
      <c r="M6824" s="247"/>
      <c r="N6824" s="247"/>
      <c r="O6824" s="247"/>
      <c r="P6824" s="247"/>
      <c r="Q6824" s="247"/>
    </row>
    <row r="6825" spans="13:17">
      <c r="M6825" s="247"/>
      <c r="N6825" s="247"/>
      <c r="O6825" s="247"/>
      <c r="P6825" s="247"/>
      <c r="Q6825" s="247"/>
    </row>
    <row r="6826" spans="13:17">
      <c r="M6826" s="247"/>
      <c r="N6826" s="247"/>
      <c r="O6826" s="247"/>
      <c r="P6826" s="247"/>
      <c r="Q6826" s="247"/>
    </row>
    <row r="6827" spans="13:17">
      <c r="M6827" s="247"/>
      <c r="N6827" s="247"/>
      <c r="O6827" s="247"/>
      <c r="P6827" s="247"/>
      <c r="Q6827" s="247"/>
    </row>
    <row r="6828" spans="13:17">
      <c r="M6828" s="247"/>
      <c r="N6828" s="247"/>
      <c r="O6828" s="247"/>
      <c r="P6828" s="247"/>
      <c r="Q6828" s="247"/>
    </row>
    <row r="6829" spans="13:17">
      <c r="M6829" s="247"/>
      <c r="N6829" s="247"/>
      <c r="O6829" s="247"/>
      <c r="P6829" s="247"/>
      <c r="Q6829" s="247"/>
    </row>
    <row r="6830" spans="13:17">
      <c r="M6830" s="247"/>
      <c r="N6830" s="247"/>
      <c r="O6830" s="247"/>
      <c r="P6830" s="247"/>
      <c r="Q6830" s="247"/>
    </row>
    <row r="6831" spans="13:17">
      <c r="M6831" s="247"/>
      <c r="N6831" s="247"/>
      <c r="O6831" s="247"/>
      <c r="P6831" s="247"/>
      <c r="Q6831" s="247"/>
    </row>
    <row r="6832" spans="13:17">
      <c r="M6832" s="247"/>
      <c r="N6832" s="247"/>
      <c r="O6832" s="247"/>
      <c r="P6832" s="247"/>
      <c r="Q6832" s="247"/>
    </row>
    <row r="6833" spans="13:17">
      <c r="M6833" s="247"/>
      <c r="N6833" s="247"/>
      <c r="O6833" s="247"/>
      <c r="P6833" s="247"/>
      <c r="Q6833" s="247"/>
    </row>
    <row r="6834" spans="13:17">
      <c r="M6834" s="247"/>
      <c r="N6834" s="247"/>
      <c r="O6834" s="247"/>
      <c r="P6834" s="247"/>
      <c r="Q6834" s="247"/>
    </row>
    <row r="6835" spans="13:17">
      <c r="M6835" s="247"/>
      <c r="N6835" s="247"/>
      <c r="O6835" s="247"/>
      <c r="P6835" s="247"/>
      <c r="Q6835" s="247"/>
    </row>
    <row r="6836" spans="13:17">
      <c r="M6836" s="247"/>
      <c r="N6836" s="247"/>
      <c r="O6836" s="247"/>
      <c r="P6836" s="247"/>
      <c r="Q6836" s="247"/>
    </row>
    <row r="6837" spans="13:17">
      <c r="M6837" s="247"/>
      <c r="N6837" s="247"/>
      <c r="O6837" s="247"/>
      <c r="P6837" s="247"/>
      <c r="Q6837" s="247"/>
    </row>
    <row r="6838" spans="13:17">
      <c r="M6838" s="247"/>
      <c r="N6838" s="247"/>
      <c r="O6838" s="247"/>
      <c r="P6838" s="247"/>
      <c r="Q6838" s="247"/>
    </row>
    <row r="6839" spans="13:17">
      <c r="M6839" s="247"/>
      <c r="N6839" s="247"/>
      <c r="O6839" s="247"/>
      <c r="P6839" s="247"/>
      <c r="Q6839" s="247"/>
    </row>
    <row r="6840" spans="13:17">
      <c r="M6840" s="247"/>
      <c r="N6840" s="247"/>
      <c r="O6840" s="247"/>
      <c r="P6840" s="247"/>
      <c r="Q6840" s="247"/>
    </row>
    <row r="6841" spans="13:17">
      <c r="M6841" s="247"/>
      <c r="N6841" s="247"/>
      <c r="O6841" s="247"/>
      <c r="P6841" s="247"/>
      <c r="Q6841" s="247"/>
    </row>
    <row r="6842" spans="13:17">
      <c r="M6842" s="247"/>
      <c r="N6842" s="247"/>
      <c r="O6842" s="247"/>
      <c r="P6842" s="247"/>
      <c r="Q6842" s="247"/>
    </row>
    <row r="6843" spans="13:17">
      <c r="M6843" s="247"/>
      <c r="N6843" s="247"/>
      <c r="O6843" s="247"/>
      <c r="P6843" s="247"/>
      <c r="Q6843" s="247"/>
    </row>
    <row r="6844" spans="13:17">
      <c r="M6844" s="247"/>
      <c r="N6844" s="247"/>
      <c r="O6844" s="247"/>
      <c r="P6844" s="247"/>
      <c r="Q6844" s="247"/>
    </row>
    <row r="6845" spans="13:17">
      <c r="M6845" s="247"/>
      <c r="N6845" s="247"/>
      <c r="O6845" s="247"/>
      <c r="P6845" s="247"/>
      <c r="Q6845" s="247"/>
    </row>
    <row r="6846" spans="13:17">
      <c r="M6846" s="247"/>
      <c r="N6846" s="247"/>
      <c r="O6846" s="247"/>
      <c r="P6846" s="247"/>
      <c r="Q6846" s="247"/>
    </row>
    <row r="6847" spans="13:17">
      <c r="M6847" s="247"/>
      <c r="N6847" s="247"/>
      <c r="O6847" s="247"/>
      <c r="P6847" s="247"/>
      <c r="Q6847" s="247"/>
    </row>
    <row r="6848" spans="13:17">
      <c r="M6848" s="247"/>
      <c r="N6848" s="247"/>
      <c r="O6848" s="247"/>
      <c r="P6848" s="247"/>
      <c r="Q6848" s="247"/>
    </row>
    <row r="6849" spans="13:17">
      <c r="M6849" s="247"/>
      <c r="N6849" s="247"/>
      <c r="O6849" s="247"/>
      <c r="P6849" s="247"/>
      <c r="Q6849" s="247"/>
    </row>
    <row r="6850" spans="13:17">
      <c r="M6850" s="247"/>
      <c r="N6850" s="247"/>
      <c r="O6850" s="247"/>
      <c r="P6850" s="247"/>
      <c r="Q6850" s="247"/>
    </row>
    <row r="6851" spans="13:17">
      <c r="M6851" s="247"/>
      <c r="N6851" s="247"/>
      <c r="O6851" s="247"/>
      <c r="P6851" s="247"/>
      <c r="Q6851" s="247"/>
    </row>
    <row r="6852" spans="13:17">
      <c r="M6852" s="247"/>
      <c r="N6852" s="247"/>
      <c r="O6852" s="247"/>
      <c r="P6852" s="247"/>
      <c r="Q6852" s="247"/>
    </row>
    <row r="6853" spans="13:17">
      <c r="M6853" s="247"/>
      <c r="N6853" s="247"/>
      <c r="O6853" s="247"/>
      <c r="P6853" s="247"/>
      <c r="Q6853" s="247"/>
    </row>
    <row r="6854" spans="13:17">
      <c r="M6854" s="247"/>
      <c r="N6854" s="247"/>
      <c r="O6854" s="247"/>
      <c r="P6854" s="247"/>
      <c r="Q6854" s="247"/>
    </row>
    <row r="6855" spans="13:17">
      <c r="M6855" s="247"/>
      <c r="N6855" s="247"/>
      <c r="O6855" s="247"/>
      <c r="P6855" s="247"/>
      <c r="Q6855" s="247"/>
    </row>
    <row r="6856" spans="13:17">
      <c r="M6856" s="247"/>
      <c r="N6856" s="247"/>
      <c r="O6856" s="247"/>
      <c r="P6856" s="247"/>
      <c r="Q6856" s="247"/>
    </row>
    <row r="6857" spans="13:17">
      <c r="M6857" s="247"/>
      <c r="N6857" s="247"/>
      <c r="O6857" s="247"/>
      <c r="P6857" s="247"/>
      <c r="Q6857" s="247"/>
    </row>
    <row r="6858" spans="13:17">
      <c r="M6858" s="247"/>
      <c r="N6858" s="247"/>
      <c r="O6858" s="247"/>
      <c r="P6858" s="247"/>
      <c r="Q6858" s="247"/>
    </row>
    <row r="6859" spans="13:17">
      <c r="M6859" s="247"/>
      <c r="N6859" s="247"/>
      <c r="O6859" s="247"/>
      <c r="P6859" s="247"/>
      <c r="Q6859" s="247"/>
    </row>
    <row r="6860" spans="13:17">
      <c r="M6860" s="247"/>
      <c r="N6860" s="247"/>
      <c r="O6860" s="247"/>
      <c r="P6860" s="247"/>
      <c r="Q6860" s="247"/>
    </row>
    <row r="6861" spans="13:17">
      <c r="M6861" s="247"/>
      <c r="N6861" s="247"/>
      <c r="O6861" s="247"/>
      <c r="P6861" s="247"/>
      <c r="Q6861" s="247"/>
    </row>
    <row r="6862" spans="13:17">
      <c r="M6862" s="247"/>
      <c r="N6862" s="247"/>
      <c r="O6862" s="247"/>
      <c r="P6862" s="247"/>
      <c r="Q6862" s="247"/>
    </row>
    <row r="6863" spans="13:17">
      <c r="M6863" s="247"/>
      <c r="N6863" s="247"/>
      <c r="O6863" s="247"/>
      <c r="P6863" s="247"/>
      <c r="Q6863" s="247"/>
    </row>
    <row r="6864" spans="13:17">
      <c r="M6864" s="247"/>
      <c r="N6864" s="247"/>
      <c r="O6864" s="247"/>
      <c r="P6864" s="247"/>
      <c r="Q6864" s="247"/>
    </row>
    <row r="6865" spans="13:17">
      <c r="M6865" s="247"/>
      <c r="N6865" s="247"/>
      <c r="O6865" s="247"/>
      <c r="P6865" s="247"/>
      <c r="Q6865" s="247"/>
    </row>
    <row r="6866" spans="13:17">
      <c r="M6866" s="247"/>
      <c r="N6866" s="247"/>
      <c r="O6866" s="247"/>
      <c r="P6866" s="247"/>
      <c r="Q6866" s="247"/>
    </row>
    <row r="6867" spans="13:17">
      <c r="M6867" s="247"/>
      <c r="N6867" s="247"/>
      <c r="O6867" s="247"/>
      <c r="P6867" s="247"/>
      <c r="Q6867" s="247"/>
    </row>
    <row r="6868" spans="13:17">
      <c r="M6868" s="247"/>
      <c r="N6868" s="247"/>
      <c r="O6868" s="247"/>
      <c r="P6868" s="247"/>
      <c r="Q6868" s="247"/>
    </row>
    <row r="6869" spans="13:17">
      <c r="M6869" s="247"/>
      <c r="N6869" s="247"/>
      <c r="O6869" s="247"/>
      <c r="P6869" s="247"/>
      <c r="Q6869" s="247"/>
    </row>
    <row r="6870" spans="13:17">
      <c r="M6870" s="247"/>
      <c r="N6870" s="247"/>
      <c r="O6870" s="247"/>
      <c r="P6870" s="247"/>
      <c r="Q6870" s="247"/>
    </row>
    <row r="6871" spans="13:17">
      <c r="M6871" s="247"/>
      <c r="N6871" s="247"/>
      <c r="O6871" s="247"/>
      <c r="P6871" s="247"/>
      <c r="Q6871" s="247"/>
    </row>
    <row r="6872" spans="13:17">
      <c r="M6872" s="247"/>
      <c r="N6872" s="247"/>
      <c r="O6872" s="247"/>
      <c r="P6872" s="247"/>
      <c r="Q6872" s="247"/>
    </row>
    <row r="6873" spans="13:17">
      <c r="M6873" s="247"/>
      <c r="N6873" s="247"/>
      <c r="O6873" s="247"/>
      <c r="P6873" s="247"/>
      <c r="Q6873" s="247"/>
    </row>
    <row r="6874" spans="13:17">
      <c r="M6874" s="247"/>
      <c r="N6874" s="247"/>
      <c r="O6874" s="247"/>
      <c r="P6874" s="247"/>
      <c r="Q6874" s="247"/>
    </row>
    <row r="6875" spans="13:17">
      <c r="M6875" s="247"/>
      <c r="N6875" s="247"/>
      <c r="O6875" s="247"/>
      <c r="P6875" s="247"/>
      <c r="Q6875" s="247"/>
    </row>
    <row r="6876" spans="13:17">
      <c r="M6876" s="247"/>
      <c r="N6876" s="247"/>
      <c r="O6876" s="247"/>
      <c r="P6876" s="247"/>
      <c r="Q6876" s="247"/>
    </row>
    <row r="6877" spans="13:17">
      <c r="M6877" s="247"/>
      <c r="N6877" s="247"/>
      <c r="O6877" s="247"/>
      <c r="P6877" s="247"/>
      <c r="Q6877" s="247"/>
    </row>
    <row r="6878" spans="13:17">
      <c r="M6878" s="247"/>
      <c r="N6878" s="247"/>
      <c r="O6878" s="247"/>
      <c r="P6878" s="247"/>
      <c r="Q6878" s="247"/>
    </row>
    <row r="6879" spans="13:17">
      <c r="M6879" s="247"/>
      <c r="N6879" s="247"/>
      <c r="O6879" s="247"/>
      <c r="P6879" s="247"/>
      <c r="Q6879" s="247"/>
    </row>
    <row r="6880" spans="13:17">
      <c r="M6880" s="247"/>
      <c r="N6880" s="247"/>
      <c r="O6880" s="247"/>
      <c r="P6880" s="247"/>
      <c r="Q6880" s="247"/>
    </row>
    <row r="6881" spans="13:17">
      <c r="M6881" s="247"/>
      <c r="N6881" s="247"/>
      <c r="O6881" s="247"/>
      <c r="P6881" s="247"/>
      <c r="Q6881" s="247"/>
    </row>
    <row r="6882" spans="13:17">
      <c r="M6882" s="247"/>
      <c r="N6882" s="247"/>
      <c r="O6882" s="247"/>
      <c r="P6882" s="247"/>
      <c r="Q6882" s="247"/>
    </row>
    <row r="6883" spans="13:17">
      <c r="M6883" s="247"/>
      <c r="N6883" s="247"/>
      <c r="O6883" s="247"/>
      <c r="P6883" s="247"/>
      <c r="Q6883" s="247"/>
    </row>
    <row r="6884" spans="13:17">
      <c r="M6884" s="247"/>
      <c r="N6884" s="247"/>
      <c r="O6884" s="247"/>
      <c r="P6884" s="247"/>
      <c r="Q6884" s="247"/>
    </row>
    <row r="6885" spans="13:17">
      <c r="M6885" s="247"/>
      <c r="N6885" s="247"/>
      <c r="O6885" s="247"/>
      <c r="P6885" s="247"/>
      <c r="Q6885" s="247"/>
    </row>
    <row r="6886" spans="13:17">
      <c r="M6886" s="247"/>
      <c r="N6886" s="247"/>
      <c r="O6886" s="247"/>
      <c r="P6886" s="247"/>
      <c r="Q6886" s="247"/>
    </row>
    <row r="6887" spans="13:17">
      <c r="M6887" s="247"/>
      <c r="N6887" s="247"/>
      <c r="O6887" s="247"/>
      <c r="P6887" s="247"/>
      <c r="Q6887" s="247"/>
    </row>
    <row r="6888" spans="13:17">
      <c r="M6888" s="247"/>
      <c r="N6888" s="247"/>
      <c r="O6888" s="247"/>
      <c r="P6888" s="247"/>
      <c r="Q6888" s="247"/>
    </row>
    <row r="6889" spans="13:17">
      <c r="M6889" s="247"/>
      <c r="N6889" s="247"/>
      <c r="O6889" s="247"/>
      <c r="P6889" s="247"/>
      <c r="Q6889" s="247"/>
    </row>
    <row r="6890" spans="13:17">
      <c r="M6890" s="247"/>
      <c r="N6890" s="247"/>
      <c r="O6890" s="247"/>
      <c r="P6890" s="247"/>
      <c r="Q6890" s="247"/>
    </row>
    <row r="6891" spans="13:17">
      <c r="M6891" s="247"/>
      <c r="N6891" s="247"/>
      <c r="O6891" s="247"/>
      <c r="P6891" s="247"/>
      <c r="Q6891" s="247"/>
    </row>
    <row r="6892" spans="13:17">
      <c r="M6892" s="247"/>
      <c r="N6892" s="247"/>
      <c r="O6892" s="247"/>
      <c r="P6892" s="247"/>
      <c r="Q6892" s="247"/>
    </row>
    <row r="6893" spans="13:17">
      <c r="M6893" s="247"/>
      <c r="N6893" s="247"/>
      <c r="O6893" s="247"/>
      <c r="P6893" s="247"/>
      <c r="Q6893" s="247"/>
    </row>
    <row r="6894" spans="13:17">
      <c r="M6894" s="247"/>
      <c r="N6894" s="247"/>
      <c r="O6894" s="247"/>
      <c r="P6894" s="247"/>
      <c r="Q6894" s="247"/>
    </row>
    <row r="6895" spans="13:17">
      <c r="M6895" s="247"/>
      <c r="N6895" s="247"/>
      <c r="O6895" s="247"/>
      <c r="P6895" s="247"/>
      <c r="Q6895" s="247"/>
    </row>
    <row r="6896" spans="13:17">
      <c r="M6896" s="247"/>
      <c r="N6896" s="247"/>
      <c r="O6896" s="247"/>
      <c r="P6896" s="247"/>
      <c r="Q6896" s="247"/>
    </row>
    <row r="6897" spans="13:17">
      <c r="M6897" s="247"/>
      <c r="N6897" s="247"/>
      <c r="O6897" s="247"/>
      <c r="P6897" s="247"/>
      <c r="Q6897" s="247"/>
    </row>
    <row r="6898" spans="13:17">
      <c r="M6898" s="247"/>
      <c r="N6898" s="247"/>
      <c r="O6898" s="247"/>
      <c r="P6898" s="247"/>
      <c r="Q6898" s="247"/>
    </row>
    <row r="6899" spans="13:17">
      <c r="M6899" s="247"/>
      <c r="N6899" s="247"/>
      <c r="O6899" s="247"/>
      <c r="P6899" s="247"/>
      <c r="Q6899" s="247"/>
    </row>
    <row r="6900" spans="13:17">
      <c r="M6900" s="247"/>
      <c r="N6900" s="247"/>
      <c r="O6900" s="247"/>
      <c r="P6900" s="247"/>
      <c r="Q6900" s="247"/>
    </row>
    <row r="6901" spans="13:17">
      <c r="M6901" s="247"/>
      <c r="N6901" s="247"/>
      <c r="O6901" s="247"/>
      <c r="P6901" s="247"/>
      <c r="Q6901" s="247"/>
    </row>
    <row r="6902" spans="13:17">
      <c r="M6902" s="247"/>
      <c r="N6902" s="247"/>
      <c r="O6902" s="247"/>
      <c r="P6902" s="247"/>
      <c r="Q6902" s="247"/>
    </row>
    <row r="6903" spans="13:17">
      <c r="M6903" s="247"/>
      <c r="N6903" s="247"/>
      <c r="O6903" s="247"/>
      <c r="P6903" s="247"/>
      <c r="Q6903" s="247"/>
    </row>
    <row r="6904" spans="13:17">
      <c r="M6904" s="247"/>
      <c r="N6904" s="247"/>
      <c r="O6904" s="247"/>
      <c r="P6904" s="247"/>
      <c r="Q6904" s="247"/>
    </row>
    <row r="6905" spans="13:17">
      <c r="M6905" s="247"/>
      <c r="N6905" s="247"/>
      <c r="O6905" s="247"/>
      <c r="P6905" s="247"/>
      <c r="Q6905" s="247"/>
    </row>
    <row r="6906" spans="13:17">
      <c r="M6906" s="247"/>
      <c r="N6906" s="247"/>
      <c r="O6906" s="247"/>
      <c r="P6906" s="247"/>
      <c r="Q6906" s="247"/>
    </row>
    <row r="6907" spans="13:17">
      <c r="M6907" s="247"/>
      <c r="N6907" s="247"/>
      <c r="O6907" s="247"/>
      <c r="P6907" s="247"/>
      <c r="Q6907" s="247"/>
    </row>
    <row r="6908" spans="13:17">
      <c r="M6908" s="247"/>
      <c r="N6908" s="247"/>
      <c r="O6908" s="247"/>
      <c r="P6908" s="247"/>
      <c r="Q6908" s="247"/>
    </row>
    <row r="6909" spans="13:17">
      <c r="M6909" s="247"/>
      <c r="N6909" s="247"/>
      <c r="O6909" s="247"/>
      <c r="P6909" s="247"/>
      <c r="Q6909" s="247"/>
    </row>
    <row r="6910" spans="13:17">
      <c r="M6910" s="247"/>
      <c r="N6910" s="247"/>
      <c r="O6910" s="247"/>
      <c r="P6910" s="247"/>
      <c r="Q6910" s="247"/>
    </row>
    <row r="6911" spans="13:17">
      <c r="M6911" s="247"/>
      <c r="N6911" s="247"/>
      <c r="O6911" s="247"/>
      <c r="P6911" s="247"/>
      <c r="Q6911" s="247"/>
    </row>
    <row r="6912" spans="13:17">
      <c r="M6912" s="247"/>
      <c r="N6912" s="247"/>
      <c r="O6912" s="247"/>
      <c r="P6912" s="247"/>
      <c r="Q6912" s="247"/>
    </row>
    <row r="6913" spans="13:17">
      <c r="M6913" s="247"/>
      <c r="N6913" s="247"/>
      <c r="O6913" s="247"/>
      <c r="P6913" s="247"/>
      <c r="Q6913" s="247"/>
    </row>
    <row r="6914" spans="13:17">
      <c r="M6914" s="247"/>
      <c r="N6914" s="247"/>
      <c r="O6914" s="247"/>
      <c r="P6914" s="247"/>
      <c r="Q6914" s="247"/>
    </row>
    <row r="6915" spans="13:17">
      <c r="M6915" s="247"/>
      <c r="N6915" s="247"/>
      <c r="O6915" s="247"/>
      <c r="P6915" s="247"/>
      <c r="Q6915" s="247"/>
    </row>
    <row r="6916" spans="13:17">
      <c r="M6916" s="247"/>
      <c r="N6916" s="247"/>
      <c r="O6916" s="247"/>
      <c r="P6916" s="247"/>
      <c r="Q6916" s="247"/>
    </row>
    <row r="6917" spans="13:17">
      <c r="M6917" s="247"/>
      <c r="N6917" s="247"/>
      <c r="O6917" s="247"/>
      <c r="P6917" s="247"/>
      <c r="Q6917" s="247"/>
    </row>
    <row r="6918" spans="13:17">
      <c r="M6918" s="247"/>
      <c r="N6918" s="247"/>
      <c r="O6918" s="247"/>
      <c r="P6918" s="247"/>
      <c r="Q6918" s="247"/>
    </row>
    <row r="6919" spans="13:17">
      <c r="M6919" s="247"/>
      <c r="N6919" s="247"/>
      <c r="O6919" s="247"/>
      <c r="P6919" s="247"/>
      <c r="Q6919" s="247"/>
    </row>
    <row r="6920" spans="13:17">
      <c r="M6920" s="247"/>
      <c r="N6920" s="247"/>
      <c r="O6920" s="247"/>
      <c r="P6920" s="247"/>
      <c r="Q6920" s="247"/>
    </row>
    <row r="6921" spans="13:17">
      <c r="M6921" s="247"/>
      <c r="N6921" s="247"/>
      <c r="O6921" s="247"/>
      <c r="P6921" s="247"/>
      <c r="Q6921" s="247"/>
    </row>
    <row r="6922" spans="13:17">
      <c r="M6922" s="247"/>
      <c r="N6922" s="247"/>
      <c r="O6922" s="247"/>
      <c r="P6922" s="247"/>
      <c r="Q6922" s="247"/>
    </row>
    <row r="6923" spans="13:17">
      <c r="M6923" s="247"/>
      <c r="N6923" s="247"/>
      <c r="O6923" s="247"/>
      <c r="P6923" s="247"/>
      <c r="Q6923" s="247"/>
    </row>
    <row r="6924" spans="13:17">
      <c r="M6924" s="247"/>
      <c r="N6924" s="247"/>
      <c r="O6924" s="247"/>
      <c r="P6924" s="247"/>
      <c r="Q6924" s="247"/>
    </row>
    <row r="6925" spans="13:17">
      <c r="M6925" s="247"/>
      <c r="N6925" s="247"/>
      <c r="O6925" s="247"/>
      <c r="P6925" s="247"/>
      <c r="Q6925" s="247"/>
    </row>
    <row r="6926" spans="13:17">
      <c r="M6926" s="247"/>
      <c r="N6926" s="247"/>
      <c r="O6926" s="247"/>
      <c r="P6926" s="247"/>
      <c r="Q6926" s="247"/>
    </row>
    <row r="6927" spans="13:17">
      <c r="M6927" s="247"/>
      <c r="N6927" s="247"/>
      <c r="O6927" s="247"/>
      <c r="P6927" s="247"/>
      <c r="Q6927" s="247"/>
    </row>
    <row r="6928" spans="13:17">
      <c r="M6928" s="247"/>
      <c r="N6928" s="247"/>
      <c r="O6928" s="247"/>
      <c r="P6928" s="247"/>
      <c r="Q6928" s="247"/>
    </row>
    <row r="6929" spans="13:17">
      <c r="M6929" s="247"/>
      <c r="N6929" s="247"/>
      <c r="O6929" s="247"/>
      <c r="P6929" s="247"/>
      <c r="Q6929" s="247"/>
    </row>
    <row r="6930" spans="13:17">
      <c r="M6930" s="247"/>
      <c r="N6930" s="247"/>
      <c r="O6930" s="247"/>
      <c r="P6930" s="247"/>
      <c r="Q6930" s="247"/>
    </row>
    <row r="6931" spans="13:17">
      <c r="M6931" s="247"/>
      <c r="N6931" s="247"/>
      <c r="O6931" s="247"/>
      <c r="P6931" s="247"/>
      <c r="Q6931" s="247"/>
    </row>
    <row r="6932" spans="13:17">
      <c r="M6932" s="247"/>
      <c r="N6932" s="247"/>
      <c r="O6932" s="247"/>
      <c r="P6932" s="247"/>
      <c r="Q6932" s="247"/>
    </row>
    <row r="6933" spans="13:17">
      <c r="M6933" s="247"/>
      <c r="N6933" s="247"/>
      <c r="O6933" s="247"/>
      <c r="P6933" s="247"/>
      <c r="Q6933" s="247"/>
    </row>
    <row r="6934" spans="13:17">
      <c r="M6934" s="247"/>
      <c r="N6934" s="247"/>
      <c r="O6934" s="247"/>
      <c r="P6934" s="247"/>
      <c r="Q6934" s="247"/>
    </row>
    <row r="6935" spans="13:17">
      <c r="M6935" s="247"/>
      <c r="N6935" s="247"/>
      <c r="O6935" s="247"/>
      <c r="P6935" s="247"/>
      <c r="Q6935" s="247"/>
    </row>
    <row r="6936" spans="13:17">
      <c r="M6936" s="247"/>
      <c r="N6936" s="247"/>
      <c r="O6936" s="247"/>
      <c r="P6936" s="247"/>
      <c r="Q6936" s="247"/>
    </row>
    <row r="6937" spans="13:17">
      <c r="M6937" s="247"/>
      <c r="N6937" s="247"/>
      <c r="O6937" s="247"/>
      <c r="P6937" s="247"/>
      <c r="Q6937" s="247"/>
    </row>
    <row r="6938" spans="13:17">
      <c r="M6938" s="247"/>
      <c r="N6938" s="247"/>
      <c r="O6938" s="247"/>
      <c r="P6938" s="247"/>
      <c r="Q6938" s="247"/>
    </row>
    <row r="6939" spans="13:17">
      <c r="M6939" s="247"/>
      <c r="N6939" s="247"/>
      <c r="O6939" s="247"/>
      <c r="P6939" s="247"/>
      <c r="Q6939" s="247"/>
    </row>
    <row r="6940" spans="13:17">
      <c r="M6940" s="247"/>
      <c r="N6940" s="247"/>
      <c r="O6940" s="247"/>
      <c r="P6940" s="247"/>
      <c r="Q6940" s="247"/>
    </row>
    <row r="6941" spans="13:17">
      <c r="M6941" s="247"/>
      <c r="N6941" s="247"/>
      <c r="O6941" s="247"/>
      <c r="P6941" s="247"/>
      <c r="Q6941" s="247"/>
    </row>
    <row r="6942" spans="13:17">
      <c r="M6942" s="247"/>
      <c r="N6942" s="247"/>
      <c r="O6942" s="247"/>
      <c r="P6942" s="247"/>
      <c r="Q6942" s="247"/>
    </row>
    <row r="6943" spans="13:17">
      <c r="M6943" s="247"/>
      <c r="N6943" s="247"/>
      <c r="O6943" s="247"/>
      <c r="P6943" s="247"/>
      <c r="Q6943" s="247"/>
    </row>
    <row r="6944" spans="13:17">
      <c r="M6944" s="247"/>
      <c r="N6944" s="247"/>
      <c r="O6944" s="247"/>
      <c r="P6944" s="247"/>
      <c r="Q6944" s="247"/>
    </row>
    <row r="6945" spans="13:17">
      <c r="M6945" s="247"/>
      <c r="N6945" s="247"/>
      <c r="O6945" s="247"/>
      <c r="P6945" s="247"/>
      <c r="Q6945" s="247"/>
    </row>
    <row r="6946" spans="13:17">
      <c r="M6946" s="247"/>
      <c r="N6946" s="247"/>
      <c r="O6946" s="247"/>
      <c r="P6946" s="247"/>
      <c r="Q6946" s="247"/>
    </row>
    <row r="6947" spans="13:17">
      <c r="M6947" s="247"/>
      <c r="N6947" s="247"/>
      <c r="O6947" s="247"/>
      <c r="P6947" s="247"/>
      <c r="Q6947" s="247"/>
    </row>
    <row r="6948" spans="13:17">
      <c r="M6948" s="247"/>
      <c r="N6948" s="247"/>
      <c r="O6948" s="247"/>
      <c r="P6948" s="247"/>
      <c r="Q6948" s="247"/>
    </row>
    <row r="6949" spans="13:17">
      <c r="M6949" s="247"/>
      <c r="N6949" s="247"/>
      <c r="O6949" s="247"/>
      <c r="P6949" s="247"/>
      <c r="Q6949" s="247"/>
    </row>
    <row r="6950" spans="13:17">
      <c r="M6950" s="247"/>
      <c r="N6950" s="247"/>
      <c r="O6950" s="247"/>
      <c r="P6950" s="247"/>
      <c r="Q6950" s="247"/>
    </row>
    <row r="6951" spans="13:17">
      <c r="M6951" s="247"/>
      <c r="N6951" s="247"/>
      <c r="O6951" s="247"/>
      <c r="P6951" s="247"/>
      <c r="Q6951" s="247"/>
    </row>
    <row r="6952" spans="13:17">
      <c r="M6952" s="247"/>
      <c r="N6952" s="247"/>
      <c r="O6952" s="247"/>
      <c r="P6952" s="247"/>
      <c r="Q6952" s="247"/>
    </row>
    <row r="6953" spans="13:17">
      <c r="M6953" s="247"/>
      <c r="N6953" s="247"/>
      <c r="O6953" s="247"/>
      <c r="P6953" s="247"/>
      <c r="Q6953" s="247"/>
    </row>
    <row r="6954" spans="13:17">
      <c r="M6954" s="247"/>
      <c r="N6954" s="247"/>
      <c r="O6954" s="247"/>
      <c r="P6954" s="247"/>
      <c r="Q6954" s="247"/>
    </row>
    <row r="6955" spans="13:17">
      <c r="M6955" s="247"/>
      <c r="N6955" s="247"/>
      <c r="O6955" s="247"/>
      <c r="P6955" s="247"/>
      <c r="Q6955" s="247"/>
    </row>
    <row r="6956" spans="13:17">
      <c r="M6956" s="247"/>
      <c r="N6956" s="247"/>
      <c r="O6956" s="247"/>
      <c r="P6956" s="247"/>
      <c r="Q6956" s="247"/>
    </row>
    <row r="6957" spans="13:17">
      <c r="M6957" s="247"/>
      <c r="N6957" s="247"/>
      <c r="O6957" s="247"/>
      <c r="P6957" s="247"/>
      <c r="Q6957" s="247"/>
    </row>
    <row r="6958" spans="13:17">
      <c r="M6958" s="247"/>
      <c r="N6958" s="247"/>
      <c r="O6958" s="247"/>
      <c r="P6958" s="247"/>
      <c r="Q6958" s="247"/>
    </row>
    <row r="6959" spans="13:17">
      <c r="M6959" s="247"/>
      <c r="N6959" s="247"/>
      <c r="O6959" s="247"/>
      <c r="P6959" s="247"/>
      <c r="Q6959" s="247"/>
    </row>
    <row r="6960" spans="13:17">
      <c r="M6960" s="247"/>
      <c r="N6960" s="247"/>
      <c r="O6960" s="247"/>
      <c r="P6960" s="247"/>
      <c r="Q6960" s="247"/>
    </row>
    <row r="6961" spans="13:17">
      <c r="M6961" s="247"/>
      <c r="N6961" s="247"/>
      <c r="O6961" s="247"/>
      <c r="P6961" s="247"/>
      <c r="Q6961" s="247"/>
    </row>
    <row r="6962" spans="13:17">
      <c r="M6962" s="247"/>
      <c r="N6962" s="247"/>
      <c r="O6962" s="247"/>
      <c r="P6962" s="247"/>
      <c r="Q6962" s="247"/>
    </row>
    <row r="6963" spans="13:17">
      <c r="M6963" s="247"/>
      <c r="N6963" s="247"/>
      <c r="O6963" s="247"/>
      <c r="P6963" s="247"/>
      <c r="Q6963" s="247"/>
    </row>
    <row r="6964" spans="13:17">
      <c r="M6964" s="247"/>
      <c r="N6964" s="247"/>
      <c r="O6964" s="247"/>
      <c r="P6964" s="247"/>
      <c r="Q6964" s="247"/>
    </row>
    <row r="6965" spans="13:17">
      <c r="M6965" s="247"/>
      <c r="N6965" s="247"/>
      <c r="O6965" s="247"/>
      <c r="P6965" s="247"/>
      <c r="Q6965" s="247"/>
    </row>
    <row r="6966" spans="13:17">
      <c r="M6966" s="247"/>
      <c r="N6966" s="247"/>
      <c r="O6966" s="247"/>
      <c r="P6966" s="247"/>
      <c r="Q6966" s="247"/>
    </row>
    <row r="6967" spans="13:17">
      <c r="M6967" s="247"/>
      <c r="N6967" s="247"/>
      <c r="O6967" s="247"/>
      <c r="P6967" s="247"/>
      <c r="Q6967" s="247"/>
    </row>
    <row r="6968" spans="13:17">
      <c r="M6968" s="247"/>
      <c r="N6968" s="247"/>
      <c r="O6968" s="247"/>
      <c r="P6968" s="247"/>
      <c r="Q6968" s="247"/>
    </row>
    <row r="6969" spans="13:17">
      <c r="M6969" s="247"/>
      <c r="N6969" s="247"/>
      <c r="O6969" s="247"/>
      <c r="P6969" s="247"/>
      <c r="Q6969" s="247"/>
    </row>
    <row r="6970" spans="13:17">
      <c r="M6970" s="247"/>
      <c r="N6970" s="247"/>
      <c r="O6970" s="247"/>
      <c r="P6970" s="247"/>
      <c r="Q6970" s="247"/>
    </row>
    <row r="6971" spans="13:17">
      <c r="M6971" s="247"/>
      <c r="N6971" s="247"/>
      <c r="O6971" s="247"/>
      <c r="P6971" s="247"/>
      <c r="Q6971" s="247"/>
    </row>
    <row r="6972" spans="13:17">
      <c r="M6972" s="247"/>
      <c r="N6972" s="247"/>
      <c r="O6972" s="247"/>
      <c r="P6972" s="247"/>
      <c r="Q6972" s="247"/>
    </row>
    <row r="6973" spans="13:17">
      <c r="M6973" s="247"/>
      <c r="N6973" s="247"/>
      <c r="O6973" s="247"/>
      <c r="P6973" s="247"/>
      <c r="Q6973" s="247"/>
    </row>
    <row r="6974" spans="13:17">
      <c r="M6974" s="247"/>
      <c r="N6974" s="247"/>
      <c r="O6974" s="247"/>
      <c r="P6974" s="247"/>
      <c r="Q6974" s="247"/>
    </row>
    <row r="6975" spans="13:17">
      <c r="M6975" s="247"/>
      <c r="N6975" s="247"/>
      <c r="O6975" s="247"/>
      <c r="P6975" s="247"/>
      <c r="Q6975" s="247"/>
    </row>
    <row r="6976" spans="13:17">
      <c r="M6976" s="247"/>
      <c r="N6976" s="247"/>
      <c r="O6976" s="247"/>
      <c r="P6976" s="247"/>
      <c r="Q6976" s="247"/>
    </row>
    <row r="6977" spans="13:17">
      <c r="M6977" s="247"/>
      <c r="N6977" s="247"/>
      <c r="O6977" s="247"/>
      <c r="P6977" s="247"/>
      <c r="Q6977" s="247"/>
    </row>
    <row r="6978" spans="13:17">
      <c r="M6978" s="247"/>
      <c r="N6978" s="247"/>
      <c r="O6978" s="247"/>
      <c r="P6978" s="247"/>
      <c r="Q6978" s="247"/>
    </row>
    <row r="6979" spans="13:17">
      <c r="M6979" s="247"/>
      <c r="N6979" s="247"/>
      <c r="O6979" s="247"/>
      <c r="P6979" s="247"/>
      <c r="Q6979" s="247"/>
    </row>
    <row r="6980" spans="13:17">
      <c r="M6980" s="247"/>
      <c r="N6980" s="247"/>
      <c r="O6980" s="247"/>
      <c r="P6980" s="247"/>
      <c r="Q6980" s="247"/>
    </row>
    <row r="6981" spans="13:17">
      <c r="M6981" s="247"/>
      <c r="N6981" s="247"/>
      <c r="O6981" s="247"/>
      <c r="P6981" s="247"/>
      <c r="Q6981" s="247"/>
    </row>
    <row r="6982" spans="13:17">
      <c r="M6982" s="247"/>
      <c r="N6982" s="247"/>
      <c r="O6982" s="247"/>
      <c r="P6982" s="247"/>
      <c r="Q6982" s="247"/>
    </row>
    <row r="6983" spans="13:17">
      <c r="M6983" s="247"/>
      <c r="N6983" s="247"/>
      <c r="O6983" s="247"/>
      <c r="P6983" s="247"/>
      <c r="Q6983" s="247"/>
    </row>
    <row r="6984" spans="13:17">
      <c r="M6984" s="247"/>
      <c r="N6984" s="247"/>
      <c r="O6984" s="247"/>
      <c r="P6984" s="247"/>
      <c r="Q6984" s="247"/>
    </row>
    <row r="6985" spans="13:17">
      <c r="M6985" s="247"/>
      <c r="N6985" s="247"/>
      <c r="O6985" s="247"/>
      <c r="P6985" s="247"/>
      <c r="Q6985" s="247"/>
    </row>
    <row r="6986" spans="13:17">
      <c r="M6986" s="247"/>
      <c r="N6986" s="247"/>
      <c r="O6986" s="247"/>
      <c r="P6986" s="247"/>
      <c r="Q6986" s="247"/>
    </row>
    <row r="6987" spans="13:17">
      <c r="M6987" s="247"/>
      <c r="N6987" s="247"/>
      <c r="O6987" s="247"/>
      <c r="P6987" s="247"/>
      <c r="Q6987" s="247"/>
    </row>
    <row r="6988" spans="13:17">
      <c r="M6988" s="247"/>
      <c r="N6988" s="247"/>
      <c r="O6988" s="247"/>
      <c r="P6988" s="247"/>
      <c r="Q6988" s="247"/>
    </row>
    <row r="6989" spans="13:17">
      <c r="M6989" s="247"/>
      <c r="N6989" s="247"/>
      <c r="O6989" s="247"/>
      <c r="P6989" s="247"/>
      <c r="Q6989" s="247"/>
    </row>
    <row r="6990" spans="13:17">
      <c r="M6990" s="247"/>
      <c r="N6990" s="247"/>
      <c r="O6990" s="247"/>
      <c r="P6990" s="247"/>
      <c r="Q6990" s="247"/>
    </row>
    <row r="6991" spans="13:17">
      <c r="M6991" s="247"/>
      <c r="N6991" s="247"/>
      <c r="O6991" s="247"/>
      <c r="P6991" s="247"/>
      <c r="Q6991" s="247"/>
    </row>
    <row r="6992" spans="13:17">
      <c r="M6992" s="247"/>
      <c r="N6992" s="247"/>
      <c r="O6992" s="247"/>
      <c r="P6992" s="247"/>
      <c r="Q6992" s="247"/>
    </row>
    <row r="6993" spans="13:17">
      <c r="M6993" s="247"/>
      <c r="N6993" s="247"/>
      <c r="O6993" s="247"/>
      <c r="P6993" s="247"/>
      <c r="Q6993" s="247"/>
    </row>
    <row r="6994" spans="13:17">
      <c r="M6994" s="247"/>
      <c r="N6994" s="247"/>
      <c r="O6994" s="247"/>
      <c r="P6994" s="247"/>
      <c r="Q6994" s="247"/>
    </row>
    <row r="6995" spans="13:17">
      <c r="M6995" s="247"/>
      <c r="N6995" s="247"/>
      <c r="O6995" s="247"/>
      <c r="P6995" s="247"/>
      <c r="Q6995" s="247"/>
    </row>
    <row r="6996" spans="13:17">
      <c r="M6996" s="247"/>
      <c r="N6996" s="247"/>
      <c r="O6996" s="247"/>
      <c r="P6996" s="247"/>
      <c r="Q6996" s="247"/>
    </row>
    <row r="6997" spans="13:17">
      <c r="M6997" s="247"/>
      <c r="N6997" s="247"/>
      <c r="O6997" s="247"/>
      <c r="P6997" s="247"/>
      <c r="Q6997" s="247"/>
    </row>
    <row r="6998" spans="13:17">
      <c r="M6998" s="247"/>
      <c r="N6998" s="247"/>
      <c r="O6998" s="247"/>
      <c r="P6998" s="247"/>
      <c r="Q6998" s="247"/>
    </row>
    <row r="6999" spans="13:17">
      <c r="M6999" s="247"/>
      <c r="N6999" s="247"/>
      <c r="O6999" s="247"/>
      <c r="P6999" s="247"/>
      <c r="Q6999" s="247"/>
    </row>
    <row r="7000" spans="13:17">
      <c r="M7000" s="247"/>
      <c r="N7000" s="247"/>
      <c r="O7000" s="247"/>
      <c r="P7000" s="247"/>
      <c r="Q7000" s="247"/>
    </row>
    <row r="7001" spans="13:17">
      <c r="M7001" s="247"/>
      <c r="N7001" s="247"/>
      <c r="O7001" s="247"/>
      <c r="P7001" s="247"/>
      <c r="Q7001" s="247"/>
    </row>
    <row r="7002" spans="13:17">
      <c r="M7002" s="247"/>
      <c r="N7002" s="247"/>
      <c r="O7002" s="247"/>
      <c r="P7002" s="247"/>
      <c r="Q7002" s="247"/>
    </row>
    <row r="7003" spans="13:17">
      <c r="M7003" s="247"/>
      <c r="N7003" s="247"/>
      <c r="O7003" s="247"/>
      <c r="P7003" s="247"/>
      <c r="Q7003" s="247"/>
    </row>
    <row r="7004" spans="13:17">
      <c r="M7004" s="247"/>
      <c r="N7004" s="247"/>
      <c r="O7004" s="247"/>
      <c r="P7004" s="247"/>
      <c r="Q7004" s="247"/>
    </row>
    <row r="7005" spans="13:17">
      <c r="M7005" s="247"/>
      <c r="N7005" s="247"/>
      <c r="O7005" s="247"/>
      <c r="P7005" s="247"/>
      <c r="Q7005" s="247"/>
    </row>
    <row r="7006" spans="13:17">
      <c r="M7006" s="247"/>
      <c r="N7006" s="247"/>
      <c r="O7006" s="247"/>
      <c r="P7006" s="247"/>
      <c r="Q7006" s="247"/>
    </row>
    <row r="7007" spans="13:17">
      <c r="M7007" s="247"/>
      <c r="N7007" s="247"/>
      <c r="O7007" s="247"/>
      <c r="P7007" s="247"/>
      <c r="Q7007" s="247"/>
    </row>
    <row r="7008" spans="13:17">
      <c r="M7008" s="247"/>
      <c r="N7008" s="247"/>
      <c r="O7008" s="247"/>
      <c r="P7008" s="247"/>
      <c r="Q7008" s="247"/>
    </row>
    <row r="7009" spans="13:17">
      <c r="M7009" s="247"/>
      <c r="N7009" s="247"/>
      <c r="O7009" s="247"/>
      <c r="P7009" s="247"/>
      <c r="Q7009" s="247"/>
    </row>
    <row r="7010" spans="13:17">
      <c r="M7010" s="247"/>
      <c r="N7010" s="247"/>
      <c r="O7010" s="247"/>
      <c r="P7010" s="247"/>
      <c r="Q7010" s="247"/>
    </row>
    <row r="7011" spans="13:17">
      <c r="M7011" s="247"/>
      <c r="N7011" s="247"/>
      <c r="O7011" s="247"/>
      <c r="P7011" s="247"/>
      <c r="Q7011" s="247"/>
    </row>
    <row r="7012" spans="13:17">
      <c r="M7012" s="247"/>
      <c r="N7012" s="247"/>
      <c r="O7012" s="247"/>
      <c r="P7012" s="247"/>
      <c r="Q7012" s="247"/>
    </row>
    <row r="7013" spans="13:17">
      <c r="M7013" s="247"/>
      <c r="N7013" s="247"/>
      <c r="O7013" s="247"/>
      <c r="P7013" s="247"/>
      <c r="Q7013" s="247"/>
    </row>
    <row r="7014" spans="13:17">
      <c r="M7014" s="247"/>
      <c r="N7014" s="247"/>
      <c r="O7014" s="247"/>
      <c r="P7014" s="247"/>
      <c r="Q7014" s="247"/>
    </row>
    <row r="7015" spans="13:17">
      <c r="M7015" s="247"/>
      <c r="N7015" s="247"/>
      <c r="O7015" s="247"/>
      <c r="P7015" s="247"/>
      <c r="Q7015" s="247"/>
    </row>
    <row r="7016" spans="13:17">
      <c r="M7016" s="247"/>
      <c r="N7016" s="247"/>
      <c r="O7016" s="247"/>
      <c r="P7016" s="247"/>
      <c r="Q7016" s="247"/>
    </row>
    <row r="7017" spans="13:17">
      <c r="M7017" s="247"/>
      <c r="N7017" s="247"/>
      <c r="O7017" s="247"/>
      <c r="P7017" s="247"/>
      <c r="Q7017" s="247"/>
    </row>
    <row r="7018" spans="13:17">
      <c r="M7018" s="247"/>
      <c r="N7018" s="247"/>
      <c r="O7018" s="247"/>
      <c r="P7018" s="247"/>
      <c r="Q7018" s="247"/>
    </row>
    <row r="7019" spans="13:17">
      <c r="M7019" s="247"/>
      <c r="N7019" s="247"/>
      <c r="O7019" s="247"/>
      <c r="P7019" s="247"/>
      <c r="Q7019" s="247"/>
    </row>
    <row r="7020" spans="13:17">
      <c r="M7020" s="247"/>
      <c r="N7020" s="247"/>
      <c r="O7020" s="247"/>
      <c r="P7020" s="247"/>
      <c r="Q7020" s="247"/>
    </row>
    <row r="7021" spans="13:17">
      <c r="M7021" s="247"/>
      <c r="N7021" s="247"/>
      <c r="O7021" s="247"/>
      <c r="P7021" s="247"/>
      <c r="Q7021" s="247"/>
    </row>
    <row r="7022" spans="13:17">
      <c r="M7022" s="247"/>
      <c r="N7022" s="247"/>
      <c r="O7022" s="247"/>
      <c r="P7022" s="247"/>
      <c r="Q7022" s="247"/>
    </row>
    <row r="7023" spans="13:17">
      <c r="M7023" s="247"/>
      <c r="N7023" s="247"/>
      <c r="O7023" s="247"/>
      <c r="P7023" s="247"/>
      <c r="Q7023" s="247"/>
    </row>
    <row r="7024" spans="13:17">
      <c r="M7024" s="247"/>
      <c r="N7024" s="247"/>
      <c r="O7024" s="247"/>
      <c r="P7024" s="247"/>
      <c r="Q7024" s="247"/>
    </row>
    <row r="7025" spans="13:17">
      <c r="M7025" s="247"/>
      <c r="N7025" s="247"/>
      <c r="O7025" s="247"/>
      <c r="P7025" s="247"/>
      <c r="Q7025" s="247"/>
    </row>
    <row r="7026" spans="13:17">
      <c r="M7026" s="247"/>
      <c r="N7026" s="247"/>
      <c r="O7026" s="247"/>
      <c r="P7026" s="247"/>
      <c r="Q7026" s="247"/>
    </row>
    <row r="7027" spans="13:17">
      <c r="M7027" s="247"/>
      <c r="N7027" s="247"/>
      <c r="O7027" s="247"/>
      <c r="P7027" s="247"/>
      <c r="Q7027" s="247"/>
    </row>
    <row r="7028" spans="13:17">
      <c r="M7028" s="247"/>
      <c r="N7028" s="247"/>
      <c r="O7028" s="247"/>
      <c r="P7028" s="247"/>
      <c r="Q7028" s="247"/>
    </row>
    <row r="7029" spans="13:17">
      <c r="M7029" s="247"/>
      <c r="N7029" s="247"/>
      <c r="O7029" s="247"/>
      <c r="P7029" s="247"/>
      <c r="Q7029" s="247"/>
    </row>
    <row r="7030" spans="13:17">
      <c r="M7030" s="247"/>
      <c r="N7030" s="247"/>
      <c r="O7030" s="247"/>
      <c r="P7030" s="247"/>
      <c r="Q7030" s="247"/>
    </row>
    <row r="7031" spans="13:17">
      <c r="M7031" s="247"/>
      <c r="N7031" s="247"/>
      <c r="O7031" s="247"/>
      <c r="P7031" s="247"/>
      <c r="Q7031" s="247"/>
    </row>
    <row r="7032" spans="13:17">
      <c r="M7032" s="247"/>
      <c r="N7032" s="247"/>
      <c r="O7032" s="247"/>
      <c r="P7032" s="247"/>
      <c r="Q7032" s="247"/>
    </row>
    <row r="7033" spans="13:17">
      <c r="M7033" s="247"/>
      <c r="N7033" s="247"/>
      <c r="O7033" s="247"/>
      <c r="P7033" s="247"/>
      <c r="Q7033" s="247"/>
    </row>
    <row r="7034" spans="13:17">
      <c r="M7034" s="247"/>
      <c r="N7034" s="247"/>
      <c r="O7034" s="247"/>
      <c r="P7034" s="247"/>
      <c r="Q7034" s="247"/>
    </row>
    <row r="7035" spans="13:17">
      <c r="M7035" s="247"/>
      <c r="N7035" s="247"/>
      <c r="O7035" s="247"/>
      <c r="P7035" s="247"/>
      <c r="Q7035" s="247"/>
    </row>
    <row r="7036" spans="13:17">
      <c r="M7036" s="247"/>
      <c r="N7036" s="247"/>
      <c r="O7036" s="247"/>
      <c r="P7036" s="247"/>
      <c r="Q7036" s="247"/>
    </row>
    <row r="7037" spans="13:17">
      <c r="M7037" s="247"/>
      <c r="N7037" s="247"/>
      <c r="O7037" s="247"/>
      <c r="P7037" s="247"/>
      <c r="Q7037" s="247"/>
    </row>
    <row r="7038" spans="13:17">
      <c r="M7038" s="247"/>
      <c r="N7038" s="247"/>
      <c r="O7038" s="247"/>
      <c r="P7038" s="247"/>
      <c r="Q7038" s="247"/>
    </row>
    <row r="7039" spans="13:17">
      <c r="M7039" s="247"/>
      <c r="N7039" s="247"/>
      <c r="O7039" s="247"/>
      <c r="P7039" s="247"/>
      <c r="Q7039" s="247"/>
    </row>
    <row r="7040" spans="13:17">
      <c r="M7040" s="247"/>
      <c r="N7040" s="247"/>
      <c r="O7040" s="247"/>
      <c r="P7040" s="247"/>
      <c r="Q7040" s="247"/>
    </row>
    <row r="7041" spans="13:17">
      <c r="M7041" s="247"/>
      <c r="N7041" s="247"/>
      <c r="O7041" s="247"/>
      <c r="P7041" s="247"/>
      <c r="Q7041" s="247"/>
    </row>
    <row r="7042" spans="13:17">
      <c r="M7042" s="247"/>
      <c r="N7042" s="247"/>
      <c r="O7042" s="247"/>
      <c r="P7042" s="247"/>
      <c r="Q7042" s="247"/>
    </row>
    <row r="7043" spans="13:17">
      <c r="M7043" s="247"/>
      <c r="N7043" s="247"/>
      <c r="O7043" s="247"/>
      <c r="P7043" s="247"/>
      <c r="Q7043" s="247"/>
    </row>
    <row r="7044" spans="13:17">
      <c r="M7044" s="247"/>
      <c r="N7044" s="247"/>
      <c r="O7044" s="247"/>
      <c r="P7044" s="247"/>
      <c r="Q7044" s="247"/>
    </row>
    <row r="7045" spans="13:17">
      <c r="M7045" s="247"/>
      <c r="N7045" s="247"/>
      <c r="O7045" s="247"/>
      <c r="P7045" s="247"/>
      <c r="Q7045" s="247"/>
    </row>
    <row r="7046" spans="13:17">
      <c r="M7046" s="247"/>
      <c r="N7046" s="247"/>
      <c r="O7046" s="247"/>
      <c r="P7046" s="247"/>
      <c r="Q7046" s="247"/>
    </row>
    <row r="7047" spans="13:17">
      <c r="M7047" s="247"/>
      <c r="N7047" s="247"/>
      <c r="O7047" s="247"/>
      <c r="P7047" s="247"/>
      <c r="Q7047" s="247"/>
    </row>
    <row r="7048" spans="13:17">
      <c r="M7048" s="247"/>
      <c r="N7048" s="247"/>
      <c r="O7048" s="247"/>
      <c r="P7048" s="247"/>
      <c r="Q7048" s="247"/>
    </row>
    <row r="7049" spans="13:17">
      <c r="M7049" s="247"/>
      <c r="N7049" s="247"/>
      <c r="O7049" s="247"/>
      <c r="P7049" s="247"/>
      <c r="Q7049" s="247"/>
    </row>
    <row r="7050" spans="13:17">
      <c r="M7050" s="247"/>
      <c r="N7050" s="247"/>
      <c r="O7050" s="247"/>
      <c r="P7050" s="247"/>
      <c r="Q7050" s="247"/>
    </row>
    <row r="7051" spans="13:17">
      <c r="M7051" s="247"/>
      <c r="N7051" s="247"/>
      <c r="O7051" s="247"/>
      <c r="P7051" s="247"/>
      <c r="Q7051" s="247"/>
    </row>
    <row r="7052" spans="13:17">
      <c r="M7052" s="247"/>
      <c r="N7052" s="247"/>
      <c r="O7052" s="247"/>
      <c r="P7052" s="247"/>
      <c r="Q7052" s="247"/>
    </row>
    <row r="7053" spans="13:17">
      <c r="M7053" s="247"/>
      <c r="N7053" s="247"/>
      <c r="O7053" s="247"/>
      <c r="P7053" s="247"/>
      <c r="Q7053" s="247"/>
    </row>
    <row r="7054" spans="13:17">
      <c r="M7054" s="247"/>
      <c r="N7054" s="247"/>
      <c r="O7054" s="247"/>
      <c r="P7054" s="247"/>
      <c r="Q7054" s="247"/>
    </row>
    <row r="7055" spans="13:17">
      <c r="M7055" s="247"/>
      <c r="N7055" s="247"/>
      <c r="O7055" s="247"/>
      <c r="P7055" s="247"/>
      <c r="Q7055" s="247"/>
    </row>
    <row r="7056" spans="13:17">
      <c r="M7056" s="247"/>
      <c r="N7056" s="247"/>
      <c r="O7056" s="247"/>
      <c r="P7056" s="247"/>
      <c r="Q7056" s="247"/>
    </row>
    <row r="7057" spans="13:17">
      <c r="M7057" s="247"/>
      <c r="N7057" s="247"/>
      <c r="O7057" s="247"/>
      <c r="P7057" s="247"/>
      <c r="Q7057" s="247"/>
    </row>
    <row r="7058" spans="13:17">
      <c r="M7058" s="247"/>
      <c r="N7058" s="247"/>
      <c r="O7058" s="247"/>
      <c r="P7058" s="247"/>
      <c r="Q7058" s="247"/>
    </row>
    <row r="7059" spans="13:17">
      <c r="M7059" s="247"/>
      <c r="N7059" s="247"/>
      <c r="O7059" s="247"/>
      <c r="P7059" s="247"/>
      <c r="Q7059" s="247"/>
    </row>
    <row r="7060" spans="13:17">
      <c r="M7060" s="247"/>
      <c r="N7060" s="247"/>
      <c r="O7060" s="247"/>
      <c r="P7060" s="247"/>
      <c r="Q7060" s="247"/>
    </row>
    <row r="7061" spans="13:17">
      <c r="M7061" s="247"/>
      <c r="N7061" s="247"/>
      <c r="O7061" s="247"/>
      <c r="P7061" s="247"/>
      <c r="Q7061" s="247"/>
    </row>
    <row r="7062" spans="13:17">
      <c r="M7062" s="247"/>
      <c r="N7062" s="247"/>
      <c r="O7062" s="247"/>
      <c r="P7062" s="247"/>
      <c r="Q7062" s="247"/>
    </row>
    <row r="7063" spans="13:17">
      <c r="M7063" s="247"/>
      <c r="N7063" s="247"/>
      <c r="O7063" s="247"/>
      <c r="P7063" s="247"/>
      <c r="Q7063" s="247"/>
    </row>
    <row r="7064" spans="13:17">
      <c r="M7064" s="247"/>
      <c r="N7064" s="247"/>
      <c r="O7064" s="247"/>
      <c r="P7064" s="247"/>
      <c r="Q7064" s="247"/>
    </row>
    <row r="7065" spans="13:17">
      <c r="M7065" s="247"/>
      <c r="N7065" s="247"/>
      <c r="O7065" s="247"/>
      <c r="P7065" s="247"/>
      <c r="Q7065" s="247"/>
    </row>
    <row r="7066" spans="13:17">
      <c r="M7066" s="247"/>
      <c r="N7066" s="247"/>
      <c r="O7066" s="247"/>
      <c r="P7066" s="247"/>
      <c r="Q7066" s="247"/>
    </row>
    <row r="7067" spans="13:17">
      <c r="M7067" s="247"/>
      <c r="N7067" s="247"/>
      <c r="O7067" s="247"/>
      <c r="P7067" s="247"/>
      <c r="Q7067" s="247"/>
    </row>
    <row r="7068" spans="13:17">
      <c r="M7068" s="247"/>
      <c r="N7068" s="247"/>
      <c r="O7068" s="247"/>
      <c r="P7068" s="247"/>
      <c r="Q7068" s="247"/>
    </row>
    <row r="7069" spans="13:17">
      <c r="M7069" s="247"/>
      <c r="N7069" s="247"/>
      <c r="O7069" s="247"/>
      <c r="P7069" s="247"/>
      <c r="Q7069" s="247"/>
    </row>
    <row r="7070" spans="13:17">
      <c r="M7070" s="247"/>
      <c r="N7070" s="247"/>
      <c r="O7070" s="247"/>
      <c r="P7070" s="247"/>
      <c r="Q7070" s="247"/>
    </row>
    <row r="7071" spans="13:17">
      <c r="M7071" s="247"/>
      <c r="N7071" s="247"/>
      <c r="O7071" s="247"/>
      <c r="P7071" s="247"/>
      <c r="Q7071" s="247"/>
    </row>
    <row r="7072" spans="13:17">
      <c r="M7072" s="247"/>
      <c r="N7072" s="247"/>
      <c r="O7072" s="247"/>
      <c r="P7072" s="247"/>
      <c r="Q7072" s="247"/>
    </row>
    <row r="7073" spans="13:17">
      <c r="M7073" s="247"/>
      <c r="N7073" s="247"/>
      <c r="O7073" s="247"/>
      <c r="P7073" s="247"/>
      <c r="Q7073" s="247"/>
    </row>
    <row r="7074" spans="13:17">
      <c r="M7074" s="247"/>
      <c r="N7074" s="247"/>
      <c r="O7074" s="247"/>
      <c r="P7074" s="247"/>
      <c r="Q7074" s="247"/>
    </row>
    <row r="7075" spans="13:17">
      <c r="M7075" s="247"/>
      <c r="N7075" s="247"/>
      <c r="O7075" s="247"/>
      <c r="P7075" s="247"/>
      <c r="Q7075" s="247"/>
    </row>
    <row r="7076" spans="13:17">
      <c r="M7076" s="247"/>
      <c r="N7076" s="247"/>
      <c r="O7076" s="247"/>
      <c r="P7076" s="247"/>
      <c r="Q7076" s="247"/>
    </row>
    <row r="7077" spans="13:17">
      <c r="M7077" s="247"/>
      <c r="N7077" s="247"/>
      <c r="O7077" s="247"/>
      <c r="P7077" s="247"/>
      <c r="Q7077" s="247"/>
    </row>
    <row r="7078" spans="13:17">
      <c r="M7078" s="247"/>
      <c r="N7078" s="247"/>
      <c r="O7078" s="247"/>
      <c r="P7078" s="247"/>
      <c r="Q7078" s="247"/>
    </row>
    <row r="7079" spans="13:17">
      <c r="M7079" s="247"/>
      <c r="N7079" s="247"/>
      <c r="O7079" s="247"/>
      <c r="P7079" s="247"/>
      <c r="Q7079" s="247"/>
    </row>
    <row r="7080" spans="13:17">
      <c r="M7080" s="247"/>
      <c r="N7080" s="247"/>
      <c r="O7080" s="247"/>
      <c r="P7080" s="247"/>
      <c r="Q7080" s="247"/>
    </row>
    <row r="7081" spans="13:17">
      <c r="M7081" s="247"/>
      <c r="N7081" s="247"/>
      <c r="O7081" s="247"/>
      <c r="P7081" s="247"/>
      <c r="Q7081" s="247"/>
    </row>
    <row r="7082" spans="13:17">
      <c r="M7082" s="247"/>
      <c r="N7082" s="247"/>
      <c r="O7082" s="247"/>
      <c r="P7082" s="247"/>
      <c r="Q7082" s="247"/>
    </row>
    <row r="7083" spans="13:17">
      <c r="M7083" s="247"/>
      <c r="N7083" s="247"/>
      <c r="O7083" s="247"/>
      <c r="P7083" s="247"/>
      <c r="Q7083" s="247"/>
    </row>
    <row r="7084" spans="13:17">
      <c r="M7084" s="247"/>
      <c r="N7084" s="247"/>
      <c r="O7084" s="247"/>
      <c r="P7084" s="247"/>
      <c r="Q7084" s="247"/>
    </row>
    <row r="7085" spans="13:17">
      <c r="M7085" s="247"/>
      <c r="N7085" s="247"/>
      <c r="O7085" s="247"/>
      <c r="P7085" s="247"/>
      <c r="Q7085" s="247"/>
    </row>
    <row r="7086" spans="13:17">
      <c r="M7086" s="247"/>
      <c r="N7086" s="247"/>
      <c r="O7086" s="247"/>
      <c r="P7086" s="247"/>
      <c r="Q7086" s="247"/>
    </row>
    <row r="7087" spans="13:17">
      <c r="M7087" s="247"/>
      <c r="N7087" s="247"/>
      <c r="O7087" s="247"/>
      <c r="P7087" s="247"/>
      <c r="Q7087" s="247"/>
    </row>
    <row r="7088" spans="13:17">
      <c r="M7088" s="247"/>
      <c r="N7088" s="247"/>
      <c r="O7088" s="247"/>
      <c r="P7088" s="247"/>
      <c r="Q7088" s="247"/>
    </row>
    <row r="7089" spans="13:17">
      <c r="M7089" s="247"/>
      <c r="N7089" s="247"/>
      <c r="O7089" s="247"/>
      <c r="P7089" s="247"/>
      <c r="Q7089" s="247"/>
    </row>
    <row r="7090" spans="13:17">
      <c r="M7090" s="247"/>
      <c r="N7090" s="247"/>
      <c r="O7090" s="247"/>
      <c r="P7090" s="247"/>
      <c r="Q7090" s="247"/>
    </row>
    <row r="7091" spans="13:17">
      <c r="M7091" s="247"/>
      <c r="N7091" s="247"/>
      <c r="O7091" s="247"/>
      <c r="P7091" s="247"/>
      <c r="Q7091" s="247"/>
    </row>
    <row r="7092" spans="13:17">
      <c r="M7092" s="247"/>
      <c r="N7092" s="247"/>
      <c r="O7092" s="247"/>
      <c r="P7092" s="247"/>
      <c r="Q7092" s="247"/>
    </row>
    <row r="7093" spans="13:17">
      <c r="M7093" s="247"/>
      <c r="N7093" s="247"/>
      <c r="O7093" s="247"/>
      <c r="P7093" s="247"/>
      <c r="Q7093" s="247"/>
    </row>
    <row r="7094" spans="13:17">
      <c r="M7094" s="247"/>
      <c r="N7094" s="247"/>
      <c r="O7094" s="247"/>
      <c r="P7094" s="247"/>
      <c r="Q7094" s="247"/>
    </row>
    <row r="7095" spans="13:17">
      <c r="M7095" s="247"/>
      <c r="N7095" s="247"/>
      <c r="O7095" s="247"/>
      <c r="P7095" s="247"/>
      <c r="Q7095" s="247"/>
    </row>
    <row r="7096" spans="13:17">
      <c r="M7096" s="247"/>
      <c r="N7096" s="247"/>
      <c r="O7096" s="247"/>
      <c r="P7096" s="247"/>
      <c r="Q7096" s="247"/>
    </row>
    <row r="7097" spans="13:17">
      <c r="M7097" s="247"/>
      <c r="N7097" s="247"/>
      <c r="O7097" s="247"/>
      <c r="P7097" s="247"/>
      <c r="Q7097" s="247"/>
    </row>
    <row r="7098" spans="13:17">
      <c r="M7098" s="247"/>
      <c r="N7098" s="247"/>
      <c r="O7098" s="247"/>
      <c r="P7098" s="247"/>
      <c r="Q7098" s="247"/>
    </row>
    <row r="7099" spans="13:17">
      <c r="M7099" s="247"/>
      <c r="N7099" s="247"/>
      <c r="O7099" s="247"/>
      <c r="P7099" s="247"/>
      <c r="Q7099" s="247"/>
    </row>
    <row r="7100" spans="13:17">
      <c r="M7100" s="247"/>
      <c r="N7100" s="247"/>
      <c r="O7100" s="247"/>
      <c r="P7100" s="247"/>
      <c r="Q7100" s="247"/>
    </row>
    <row r="7101" spans="13:17">
      <c r="M7101" s="247"/>
      <c r="N7101" s="247"/>
      <c r="O7101" s="247"/>
      <c r="P7101" s="247"/>
      <c r="Q7101" s="247"/>
    </row>
    <row r="7102" spans="13:17">
      <c r="M7102" s="247"/>
      <c r="N7102" s="247"/>
      <c r="O7102" s="247"/>
      <c r="P7102" s="247"/>
      <c r="Q7102" s="247"/>
    </row>
    <row r="7103" spans="13:17">
      <c r="M7103" s="247"/>
      <c r="N7103" s="247"/>
      <c r="O7103" s="247"/>
      <c r="P7103" s="247"/>
      <c r="Q7103" s="247"/>
    </row>
    <row r="7104" spans="13:17">
      <c r="M7104" s="247"/>
      <c r="N7104" s="247"/>
      <c r="O7104" s="247"/>
      <c r="P7104" s="247"/>
      <c r="Q7104" s="247"/>
    </row>
    <row r="7105" spans="13:17">
      <c r="M7105" s="247"/>
      <c r="N7105" s="247"/>
      <c r="O7105" s="247"/>
      <c r="P7105" s="247"/>
      <c r="Q7105" s="247"/>
    </row>
    <row r="7106" spans="13:17">
      <c r="M7106" s="247"/>
      <c r="N7106" s="247"/>
      <c r="O7106" s="247"/>
      <c r="P7106" s="247"/>
      <c r="Q7106" s="247"/>
    </row>
    <row r="7107" spans="13:17">
      <c r="M7107" s="247"/>
      <c r="N7107" s="247"/>
      <c r="O7107" s="247"/>
      <c r="P7107" s="247"/>
      <c r="Q7107" s="247"/>
    </row>
    <row r="7108" spans="13:17">
      <c r="M7108" s="247"/>
      <c r="N7108" s="247"/>
      <c r="O7108" s="247"/>
      <c r="P7108" s="247"/>
      <c r="Q7108" s="247"/>
    </row>
    <row r="7109" spans="13:17">
      <c r="M7109" s="247"/>
      <c r="N7109" s="247"/>
      <c r="O7109" s="247"/>
      <c r="P7109" s="247"/>
      <c r="Q7109" s="247"/>
    </row>
    <row r="7110" spans="13:17">
      <c r="M7110" s="247"/>
      <c r="N7110" s="247"/>
      <c r="O7110" s="247"/>
      <c r="P7110" s="247"/>
      <c r="Q7110" s="247"/>
    </row>
    <row r="7111" spans="13:17">
      <c r="M7111" s="247"/>
      <c r="N7111" s="247"/>
      <c r="O7111" s="247"/>
      <c r="P7111" s="247"/>
      <c r="Q7111" s="247"/>
    </row>
    <row r="7112" spans="13:17">
      <c r="M7112" s="247"/>
      <c r="N7112" s="247"/>
      <c r="O7112" s="247"/>
      <c r="P7112" s="247"/>
      <c r="Q7112" s="247"/>
    </row>
    <row r="7113" spans="13:17">
      <c r="M7113" s="247"/>
      <c r="N7113" s="247"/>
      <c r="O7113" s="247"/>
      <c r="P7113" s="247"/>
      <c r="Q7113" s="247"/>
    </row>
    <row r="7114" spans="13:17">
      <c r="M7114" s="247"/>
      <c r="N7114" s="247"/>
      <c r="O7114" s="247"/>
      <c r="P7114" s="247"/>
      <c r="Q7114" s="247"/>
    </row>
    <row r="7115" spans="13:17">
      <c r="M7115" s="247"/>
      <c r="N7115" s="247"/>
      <c r="O7115" s="247"/>
      <c r="P7115" s="247"/>
      <c r="Q7115" s="247"/>
    </row>
    <row r="7116" spans="13:17">
      <c r="M7116" s="247"/>
      <c r="N7116" s="247"/>
      <c r="O7116" s="247"/>
      <c r="P7116" s="247"/>
      <c r="Q7116" s="247"/>
    </row>
    <row r="7117" spans="13:17">
      <c r="M7117" s="247"/>
      <c r="N7117" s="247"/>
      <c r="O7117" s="247"/>
      <c r="P7117" s="247"/>
      <c r="Q7117" s="247"/>
    </row>
    <row r="7118" spans="13:17">
      <c r="M7118" s="247"/>
      <c r="N7118" s="247"/>
      <c r="O7118" s="247"/>
      <c r="P7118" s="247"/>
      <c r="Q7118" s="247"/>
    </row>
    <row r="7119" spans="13:17">
      <c r="M7119" s="247"/>
      <c r="N7119" s="247"/>
      <c r="O7119" s="247"/>
      <c r="P7119" s="247"/>
      <c r="Q7119" s="247"/>
    </row>
    <row r="7120" spans="13:17">
      <c r="M7120" s="247"/>
      <c r="N7120" s="247"/>
      <c r="O7120" s="247"/>
      <c r="P7120" s="247"/>
      <c r="Q7120" s="247"/>
    </row>
    <row r="7121" spans="13:17">
      <c r="M7121" s="247"/>
      <c r="N7121" s="247"/>
      <c r="O7121" s="247"/>
      <c r="P7121" s="247"/>
      <c r="Q7121" s="247"/>
    </row>
    <row r="7122" spans="13:17">
      <c r="M7122" s="247"/>
      <c r="N7122" s="247"/>
      <c r="O7122" s="247"/>
      <c r="P7122" s="247"/>
      <c r="Q7122" s="247"/>
    </row>
    <row r="7123" spans="13:17">
      <c r="M7123" s="247"/>
      <c r="N7123" s="247"/>
      <c r="O7123" s="247"/>
      <c r="P7123" s="247"/>
      <c r="Q7123" s="247"/>
    </row>
    <row r="7124" spans="13:17">
      <c r="M7124" s="247"/>
      <c r="N7124" s="247"/>
      <c r="O7124" s="247"/>
      <c r="P7124" s="247"/>
      <c r="Q7124" s="247"/>
    </row>
    <row r="7125" spans="13:17">
      <c r="M7125" s="247"/>
      <c r="N7125" s="247"/>
      <c r="O7125" s="247"/>
      <c r="P7125" s="247"/>
      <c r="Q7125" s="247"/>
    </row>
    <row r="7126" spans="13:17">
      <c r="M7126" s="247"/>
      <c r="N7126" s="247"/>
      <c r="O7126" s="247"/>
      <c r="P7126" s="247"/>
      <c r="Q7126" s="247"/>
    </row>
    <row r="7127" spans="13:17">
      <c r="M7127" s="247"/>
      <c r="N7127" s="247"/>
      <c r="O7127" s="247"/>
      <c r="P7127" s="247"/>
      <c r="Q7127" s="247"/>
    </row>
    <row r="7128" spans="13:17">
      <c r="M7128" s="247"/>
      <c r="N7128" s="247"/>
      <c r="O7128" s="247"/>
      <c r="P7128" s="247"/>
      <c r="Q7128" s="247"/>
    </row>
    <row r="7129" spans="13:17">
      <c r="M7129" s="247"/>
      <c r="N7129" s="247"/>
      <c r="O7129" s="247"/>
      <c r="P7129" s="247"/>
      <c r="Q7129" s="247"/>
    </row>
    <row r="7130" spans="13:17">
      <c r="M7130" s="247"/>
      <c r="N7130" s="247"/>
      <c r="O7130" s="247"/>
      <c r="P7130" s="247"/>
      <c r="Q7130" s="247"/>
    </row>
    <row r="7131" spans="13:17">
      <c r="M7131" s="247"/>
      <c r="N7131" s="247"/>
      <c r="O7131" s="247"/>
      <c r="P7131" s="247"/>
      <c r="Q7131" s="247"/>
    </row>
    <row r="7132" spans="13:17">
      <c r="M7132" s="247"/>
      <c r="N7132" s="247"/>
      <c r="O7132" s="247"/>
      <c r="P7132" s="247"/>
      <c r="Q7132" s="247"/>
    </row>
    <row r="7133" spans="13:17">
      <c r="M7133" s="247"/>
      <c r="N7133" s="247"/>
      <c r="O7133" s="247"/>
      <c r="P7133" s="247"/>
      <c r="Q7133" s="247"/>
    </row>
    <row r="7134" spans="13:17">
      <c r="M7134" s="247"/>
      <c r="N7134" s="247"/>
      <c r="O7134" s="247"/>
      <c r="P7134" s="247"/>
      <c r="Q7134" s="247"/>
    </row>
    <row r="7135" spans="13:17">
      <c r="M7135" s="247"/>
      <c r="N7135" s="247"/>
      <c r="O7135" s="247"/>
      <c r="P7135" s="247"/>
      <c r="Q7135" s="247"/>
    </row>
    <row r="7136" spans="13:17">
      <c r="M7136" s="247"/>
      <c r="N7136" s="247"/>
      <c r="O7136" s="247"/>
      <c r="P7136" s="247"/>
      <c r="Q7136" s="247"/>
    </row>
    <row r="7137" spans="13:17">
      <c r="M7137" s="247"/>
      <c r="N7137" s="247"/>
      <c r="O7137" s="247"/>
      <c r="P7137" s="247"/>
      <c r="Q7137" s="247"/>
    </row>
    <row r="7138" spans="13:17">
      <c r="M7138" s="247"/>
      <c r="N7138" s="247"/>
      <c r="O7138" s="247"/>
      <c r="P7138" s="247"/>
      <c r="Q7138" s="247"/>
    </row>
    <row r="7139" spans="13:17">
      <c r="M7139" s="247"/>
      <c r="N7139" s="247"/>
      <c r="O7139" s="247"/>
      <c r="P7139" s="247"/>
      <c r="Q7139" s="247"/>
    </row>
    <row r="7140" spans="13:17">
      <c r="M7140" s="247"/>
      <c r="N7140" s="247"/>
      <c r="O7140" s="247"/>
      <c r="P7140" s="247"/>
      <c r="Q7140" s="247"/>
    </row>
    <row r="7141" spans="13:17">
      <c r="M7141" s="247"/>
      <c r="N7141" s="247"/>
      <c r="O7141" s="247"/>
      <c r="P7141" s="247"/>
      <c r="Q7141" s="247"/>
    </row>
    <row r="7142" spans="13:17">
      <c r="M7142" s="247"/>
      <c r="N7142" s="247"/>
      <c r="O7142" s="247"/>
      <c r="P7142" s="247"/>
      <c r="Q7142" s="247"/>
    </row>
    <row r="7143" spans="13:17">
      <c r="M7143" s="247"/>
      <c r="N7143" s="247"/>
      <c r="O7143" s="247"/>
      <c r="P7143" s="247"/>
      <c r="Q7143" s="247"/>
    </row>
    <row r="7144" spans="13:17">
      <c r="M7144" s="247"/>
      <c r="N7144" s="247"/>
      <c r="O7144" s="247"/>
      <c r="P7144" s="247"/>
      <c r="Q7144" s="247"/>
    </row>
    <row r="7145" spans="13:17">
      <c r="M7145" s="247"/>
      <c r="N7145" s="247"/>
      <c r="O7145" s="247"/>
      <c r="P7145" s="247"/>
      <c r="Q7145" s="247"/>
    </row>
    <row r="7146" spans="13:17">
      <c r="M7146" s="247"/>
      <c r="N7146" s="247"/>
      <c r="O7146" s="247"/>
      <c r="P7146" s="247"/>
      <c r="Q7146" s="247"/>
    </row>
    <row r="7147" spans="13:17">
      <c r="M7147" s="247"/>
      <c r="N7147" s="247"/>
      <c r="O7147" s="247"/>
      <c r="P7147" s="247"/>
      <c r="Q7147" s="247"/>
    </row>
    <row r="7148" spans="13:17">
      <c r="M7148" s="247"/>
      <c r="N7148" s="247"/>
      <c r="O7148" s="247"/>
      <c r="P7148" s="247"/>
      <c r="Q7148" s="247"/>
    </row>
    <row r="7149" spans="13:17">
      <c r="M7149" s="247"/>
      <c r="N7149" s="247"/>
      <c r="O7149" s="247"/>
      <c r="P7149" s="247"/>
      <c r="Q7149" s="247"/>
    </row>
    <row r="7150" spans="13:17">
      <c r="M7150" s="247"/>
      <c r="N7150" s="247"/>
      <c r="O7150" s="247"/>
      <c r="P7150" s="247"/>
      <c r="Q7150" s="247"/>
    </row>
    <row r="7151" spans="13:17">
      <c r="M7151" s="247"/>
      <c r="N7151" s="247"/>
      <c r="O7151" s="247"/>
      <c r="P7151" s="247"/>
      <c r="Q7151" s="247"/>
    </row>
    <row r="7152" spans="13:17">
      <c r="M7152" s="247"/>
      <c r="N7152" s="247"/>
      <c r="O7152" s="247"/>
      <c r="P7152" s="247"/>
      <c r="Q7152" s="247"/>
    </row>
    <row r="7153" spans="13:17">
      <c r="M7153" s="247"/>
      <c r="N7153" s="247"/>
      <c r="O7153" s="247"/>
      <c r="P7153" s="247"/>
      <c r="Q7153" s="247"/>
    </row>
    <row r="7154" spans="13:17">
      <c r="M7154" s="247"/>
      <c r="N7154" s="247"/>
      <c r="O7154" s="247"/>
      <c r="P7154" s="247"/>
      <c r="Q7154" s="247"/>
    </row>
    <row r="7155" spans="13:17">
      <c r="M7155" s="247"/>
      <c r="N7155" s="247"/>
      <c r="O7155" s="247"/>
      <c r="P7155" s="247"/>
      <c r="Q7155" s="247"/>
    </row>
    <row r="7156" spans="13:17">
      <c r="M7156" s="247"/>
      <c r="N7156" s="247"/>
      <c r="O7156" s="247"/>
      <c r="P7156" s="247"/>
      <c r="Q7156" s="247"/>
    </row>
    <row r="7157" spans="13:17">
      <c r="M7157" s="247"/>
      <c r="N7157" s="247"/>
      <c r="O7157" s="247"/>
      <c r="P7157" s="247"/>
      <c r="Q7157" s="247"/>
    </row>
    <row r="7158" spans="13:17">
      <c r="M7158" s="247"/>
      <c r="N7158" s="247"/>
      <c r="O7158" s="247"/>
      <c r="P7158" s="247"/>
      <c r="Q7158" s="247"/>
    </row>
    <row r="7159" spans="13:17">
      <c r="M7159" s="247"/>
      <c r="N7159" s="247"/>
      <c r="O7159" s="247"/>
      <c r="P7159" s="247"/>
      <c r="Q7159" s="247"/>
    </row>
    <row r="7160" spans="13:17">
      <c r="M7160" s="247"/>
      <c r="N7160" s="247"/>
      <c r="O7160" s="247"/>
      <c r="P7160" s="247"/>
      <c r="Q7160" s="247"/>
    </row>
    <row r="7161" spans="13:17">
      <c r="M7161" s="247"/>
      <c r="N7161" s="247"/>
      <c r="O7161" s="247"/>
      <c r="P7161" s="247"/>
      <c r="Q7161" s="247"/>
    </row>
    <row r="7162" spans="13:17">
      <c r="M7162" s="247"/>
      <c r="N7162" s="247"/>
      <c r="O7162" s="247"/>
      <c r="P7162" s="247"/>
      <c r="Q7162" s="247"/>
    </row>
    <row r="7163" spans="13:17">
      <c r="M7163" s="247"/>
      <c r="N7163" s="247"/>
      <c r="O7163" s="247"/>
      <c r="P7163" s="247"/>
      <c r="Q7163" s="247"/>
    </row>
    <row r="7164" spans="13:17">
      <c r="M7164" s="247"/>
      <c r="N7164" s="247"/>
      <c r="O7164" s="247"/>
      <c r="P7164" s="247"/>
      <c r="Q7164" s="247"/>
    </row>
    <row r="7165" spans="13:17">
      <c r="M7165" s="247"/>
      <c r="N7165" s="247"/>
      <c r="O7165" s="247"/>
      <c r="P7165" s="247"/>
      <c r="Q7165" s="247"/>
    </row>
    <row r="7166" spans="13:17">
      <c r="M7166" s="247"/>
      <c r="N7166" s="247"/>
      <c r="O7166" s="247"/>
      <c r="P7166" s="247"/>
      <c r="Q7166" s="247"/>
    </row>
    <row r="7167" spans="13:17">
      <c r="M7167" s="247"/>
      <c r="N7167" s="247"/>
      <c r="O7167" s="247"/>
      <c r="P7167" s="247"/>
      <c r="Q7167" s="247"/>
    </row>
    <row r="7168" spans="13:17">
      <c r="M7168" s="247"/>
      <c r="N7168" s="247"/>
      <c r="O7168" s="247"/>
      <c r="P7168" s="247"/>
      <c r="Q7168" s="247"/>
    </row>
    <row r="7169" spans="13:17">
      <c r="M7169" s="247"/>
      <c r="N7169" s="247"/>
      <c r="O7169" s="247"/>
      <c r="P7169" s="247"/>
      <c r="Q7169" s="247"/>
    </row>
    <row r="7170" spans="13:17">
      <c r="M7170" s="247"/>
      <c r="N7170" s="247"/>
      <c r="O7170" s="247"/>
      <c r="P7170" s="247"/>
      <c r="Q7170" s="247"/>
    </row>
    <row r="7171" spans="13:17">
      <c r="M7171" s="247"/>
      <c r="N7171" s="247"/>
      <c r="O7171" s="247"/>
      <c r="P7171" s="247"/>
      <c r="Q7171" s="247"/>
    </row>
    <row r="7172" spans="13:17">
      <c r="M7172" s="247"/>
      <c r="N7172" s="247"/>
      <c r="O7172" s="247"/>
      <c r="P7172" s="247"/>
      <c r="Q7172" s="247"/>
    </row>
    <row r="7173" spans="13:17">
      <c r="M7173" s="247"/>
      <c r="N7173" s="247"/>
      <c r="O7173" s="247"/>
      <c r="P7173" s="247"/>
      <c r="Q7173" s="247"/>
    </row>
    <row r="7174" spans="13:17">
      <c r="M7174" s="247"/>
      <c r="N7174" s="247"/>
      <c r="O7174" s="247"/>
      <c r="P7174" s="247"/>
      <c r="Q7174" s="247"/>
    </row>
    <row r="7175" spans="13:17">
      <c r="M7175" s="247"/>
      <c r="N7175" s="247"/>
      <c r="O7175" s="247"/>
      <c r="P7175" s="247"/>
      <c r="Q7175" s="247"/>
    </row>
    <row r="7176" spans="13:17">
      <c r="M7176" s="247"/>
      <c r="N7176" s="247"/>
      <c r="O7176" s="247"/>
      <c r="P7176" s="247"/>
      <c r="Q7176" s="247"/>
    </row>
    <row r="7177" spans="13:17">
      <c r="M7177" s="247"/>
      <c r="N7177" s="247"/>
      <c r="O7177" s="247"/>
      <c r="P7177" s="247"/>
      <c r="Q7177" s="247"/>
    </row>
    <row r="7178" spans="13:17">
      <c r="M7178" s="247"/>
      <c r="N7178" s="247"/>
      <c r="O7178" s="247"/>
      <c r="P7178" s="247"/>
      <c r="Q7178" s="247"/>
    </row>
    <row r="7179" spans="13:17">
      <c r="M7179" s="247"/>
      <c r="N7179" s="247"/>
      <c r="O7179" s="247"/>
      <c r="P7179" s="247"/>
      <c r="Q7179" s="247"/>
    </row>
    <row r="7180" spans="13:17">
      <c r="M7180" s="247"/>
      <c r="N7180" s="247"/>
      <c r="O7180" s="247"/>
      <c r="P7180" s="247"/>
      <c r="Q7180" s="247"/>
    </row>
    <row r="7181" spans="13:17">
      <c r="M7181" s="247"/>
      <c r="N7181" s="247"/>
      <c r="O7181" s="247"/>
      <c r="P7181" s="247"/>
      <c r="Q7181" s="247"/>
    </row>
    <row r="7182" spans="13:17">
      <c r="M7182" s="247"/>
      <c r="N7182" s="247"/>
      <c r="O7182" s="247"/>
      <c r="P7182" s="247"/>
      <c r="Q7182" s="247"/>
    </row>
    <row r="7183" spans="13:17">
      <c r="M7183" s="247"/>
      <c r="N7183" s="247"/>
      <c r="O7183" s="247"/>
      <c r="P7183" s="247"/>
      <c r="Q7183" s="247"/>
    </row>
    <row r="7184" spans="13:17">
      <c r="M7184" s="247"/>
      <c r="N7184" s="247"/>
      <c r="O7184" s="247"/>
      <c r="P7184" s="247"/>
      <c r="Q7184" s="247"/>
    </row>
    <row r="7185" spans="13:17">
      <c r="M7185" s="247"/>
      <c r="N7185" s="247"/>
      <c r="O7185" s="247"/>
      <c r="P7185" s="247"/>
      <c r="Q7185" s="247"/>
    </row>
    <row r="7186" spans="13:17">
      <c r="M7186" s="247"/>
      <c r="N7186" s="247"/>
      <c r="O7186" s="247"/>
      <c r="P7186" s="247"/>
      <c r="Q7186" s="247"/>
    </row>
    <row r="7187" spans="13:17">
      <c r="M7187" s="247"/>
      <c r="N7187" s="247"/>
      <c r="O7187" s="247"/>
      <c r="P7187" s="247"/>
      <c r="Q7187" s="247"/>
    </row>
    <row r="7188" spans="13:17">
      <c r="M7188" s="247"/>
      <c r="N7188" s="247"/>
      <c r="O7188" s="247"/>
      <c r="P7188" s="247"/>
      <c r="Q7188" s="247"/>
    </row>
    <row r="7189" spans="13:17">
      <c r="M7189" s="247"/>
      <c r="N7189" s="247"/>
      <c r="O7189" s="247"/>
      <c r="P7189" s="247"/>
      <c r="Q7189" s="247"/>
    </row>
    <row r="7190" spans="13:17">
      <c r="M7190" s="247"/>
      <c r="N7190" s="247"/>
      <c r="O7190" s="247"/>
      <c r="P7190" s="247"/>
      <c r="Q7190" s="247"/>
    </row>
    <row r="7191" spans="13:17">
      <c r="M7191" s="247"/>
      <c r="N7191" s="247"/>
      <c r="O7191" s="247"/>
      <c r="P7191" s="247"/>
      <c r="Q7191" s="247"/>
    </row>
    <row r="7192" spans="13:17">
      <c r="M7192" s="247"/>
      <c r="N7192" s="247"/>
      <c r="O7192" s="247"/>
      <c r="P7192" s="247"/>
      <c r="Q7192" s="247"/>
    </row>
    <row r="7193" spans="13:17">
      <c r="M7193" s="247"/>
      <c r="N7193" s="247"/>
      <c r="O7193" s="247"/>
      <c r="P7193" s="247"/>
      <c r="Q7193" s="247"/>
    </row>
    <row r="7194" spans="13:17">
      <c r="M7194" s="247"/>
      <c r="N7194" s="247"/>
      <c r="O7194" s="247"/>
      <c r="P7194" s="247"/>
      <c r="Q7194" s="247"/>
    </row>
    <row r="7195" spans="13:17">
      <c r="M7195" s="247"/>
      <c r="N7195" s="247"/>
      <c r="O7195" s="247"/>
      <c r="P7195" s="247"/>
      <c r="Q7195" s="247"/>
    </row>
    <row r="7196" spans="13:17">
      <c r="M7196" s="247"/>
      <c r="N7196" s="247"/>
      <c r="O7196" s="247"/>
      <c r="P7196" s="247"/>
      <c r="Q7196" s="247"/>
    </row>
    <row r="7197" spans="13:17">
      <c r="M7197" s="247"/>
      <c r="N7197" s="247"/>
      <c r="O7197" s="247"/>
      <c r="P7197" s="247"/>
      <c r="Q7197" s="247"/>
    </row>
    <row r="7198" spans="13:17">
      <c r="M7198" s="247"/>
      <c r="N7198" s="247"/>
      <c r="O7198" s="247"/>
      <c r="P7198" s="247"/>
      <c r="Q7198" s="247"/>
    </row>
    <row r="7199" spans="13:17">
      <c r="M7199" s="247"/>
      <c r="N7199" s="247"/>
      <c r="O7199" s="247"/>
      <c r="P7199" s="247"/>
      <c r="Q7199" s="247"/>
    </row>
    <row r="7200" spans="13:17">
      <c r="M7200" s="247"/>
      <c r="N7200" s="247"/>
      <c r="O7200" s="247"/>
      <c r="P7200" s="247"/>
      <c r="Q7200" s="247"/>
    </row>
    <row r="7201" spans="13:17">
      <c r="M7201" s="247"/>
      <c r="N7201" s="247"/>
      <c r="O7201" s="247"/>
      <c r="P7201" s="247"/>
      <c r="Q7201" s="247"/>
    </row>
    <row r="7202" spans="13:17">
      <c r="M7202" s="247"/>
      <c r="N7202" s="247"/>
      <c r="O7202" s="247"/>
      <c r="P7202" s="247"/>
      <c r="Q7202" s="247"/>
    </row>
    <row r="7203" spans="13:17">
      <c r="M7203" s="247"/>
      <c r="N7203" s="247"/>
      <c r="O7203" s="247"/>
      <c r="P7203" s="247"/>
      <c r="Q7203" s="247"/>
    </row>
    <row r="7204" spans="13:17">
      <c r="M7204" s="247"/>
      <c r="N7204" s="247"/>
      <c r="O7204" s="247"/>
      <c r="P7204" s="247"/>
      <c r="Q7204" s="247"/>
    </row>
    <row r="7205" spans="13:17">
      <c r="M7205" s="247"/>
      <c r="N7205" s="247"/>
      <c r="O7205" s="247"/>
      <c r="P7205" s="247"/>
      <c r="Q7205" s="247"/>
    </row>
    <row r="7206" spans="13:17">
      <c r="M7206" s="247"/>
      <c r="N7206" s="247"/>
      <c r="O7206" s="247"/>
      <c r="P7206" s="247"/>
      <c r="Q7206" s="247"/>
    </row>
    <row r="7207" spans="13:17">
      <c r="M7207" s="247"/>
      <c r="N7207" s="247"/>
      <c r="O7207" s="247"/>
      <c r="P7207" s="247"/>
      <c r="Q7207" s="247"/>
    </row>
    <row r="7208" spans="13:17">
      <c r="M7208" s="247"/>
      <c r="N7208" s="247"/>
      <c r="O7208" s="247"/>
      <c r="P7208" s="247"/>
      <c r="Q7208" s="247"/>
    </row>
    <row r="7209" spans="13:17">
      <c r="M7209" s="247"/>
      <c r="N7209" s="247"/>
      <c r="O7209" s="247"/>
      <c r="P7209" s="247"/>
      <c r="Q7209" s="247"/>
    </row>
    <row r="7210" spans="13:17">
      <c r="M7210" s="247"/>
      <c r="N7210" s="247"/>
      <c r="O7210" s="247"/>
      <c r="P7210" s="247"/>
      <c r="Q7210" s="247"/>
    </row>
    <row r="7211" spans="13:17">
      <c r="M7211" s="247"/>
      <c r="N7211" s="247"/>
      <c r="O7211" s="247"/>
      <c r="P7211" s="247"/>
      <c r="Q7211" s="247"/>
    </row>
    <row r="7212" spans="13:17">
      <c r="M7212" s="247"/>
      <c r="N7212" s="247"/>
      <c r="O7212" s="247"/>
      <c r="P7212" s="247"/>
      <c r="Q7212" s="247"/>
    </row>
    <row r="7213" spans="13:17">
      <c r="M7213" s="247"/>
      <c r="N7213" s="247"/>
      <c r="O7213" s="247"/>
      <c r="P7213" s="247"/>
      <c r="Q7213" s="247"/>
    </row>
    <row r="7214" spans="13:17">
      <c r="M7214" s="247"/>
      <c r="N7214" s="247"/>
      <c r="O7214" s="247"/>
      <c r="P7214" s="247"/>
      <c r="Q7214" s="247"/>
    </row>
    <row r="7215" spans="13:17">
      <c r="M7215" s="247"/>
      <c r="N7215" s="247"/>
      <c r="O7215" s="247"/>
      <c r="P7215" s="247"/>
      <c r="Q7215" s="247"/>
    </row>
    <row r="7216" spans="13:17">
      <c r="M7216" s="247"/>
      <c r="N7216" s="247"/>
      <c r="O7216" s="247"/>
      <c r="P7216" s="247"/>
      <c r="Q7216" s="247"/>
    </row>
    <row r="7217" spans="13:17">
      <c r="M7217" s="247"/>
      <c r="N7217" s="247"/>
      <c r="O7217" s="247"/>
      <c r="P7217" s="247"/>
      <c r="Q7217" s="247"/>
    </row>
    <row r="7218" spans="13:17">
      <c r="M7218" s="247"/>
      <c r="N7218" s="247"/>
      <c r="O7218" s="247"/>
      <c r="P7218" s="247"/>
      <c r="Q7218" s="247"/>
    </row>
    <row r="7219" spans="13:17">
      <c r="M7219" s="247"/>
      <c r="N7219" s="247"/>
      <c r="O7219" s="247"/>
      <c r="P7219" s="247"/>
      <c r="Q7219" s="247"/>
    </row>
    <row r="7220" spans="13:17">
      <c r="M7220" s="247"/>
      <c r="N7220" s="247"/>
      <c r="O7220" s="247"/>
      <c r="P7220" s="247"/>
      <c r="Q7220" s="247"/>
    </row>
    <row r="7221" spans="13:17">
      <c r="M7221" s="247"/>
      <c r="N7221" s="247"/>
      <c r="O7221" s="247"/>
      <c r="P7221" s="247"/>
      <c r="Q7221" s="247"/>
    </row>
    <row r="7222" spans="13:17">
      <c r="M7222" s="247"/>
      <c r="N7222" s="247"/>
      <c r="O7222" s="247"/>
      <c r="P7222" s="247"/>
      <c r="Q7222" s="247"/>
    </row>
    <row r="7223" spans="13:17">
      <c r="M7223" s="247"/>
      <c r="N7223" s="247"/>
      <c r="O7223" s="247"/>
      <c r="P7223" s="247"/>
      <c r="Q7223" s="247"/>
    </row>
    <row r="7224" spans="13:17">
      <c r="M7224" s="247"/>
      <c r="N7224" s="247"/>
      <c r="O7224" s="247"/>
      <c r="P7224" s="247"/>
      <c r="Q7224" s="247"/>
    </row>
    <row r="7225" spans="13:17">
      <c r="M7225" s="247"/>
      <c r="N7225" s="247"/>
      <c r="O7225" s="247"/>
      <c r="P7225" s="247"/>
      <c r="Q7225" s="247"/>
    </row>
    <row r="7226" spans="13:17">
      <c r="M7226" s="247"/>
      <c r="N7226" s="247"/>
      <c r="O7226" s="247"/>
      <c r="P7226" s="247"/>
      <c r="Q7226" s="247"/>
    </row>
    <row r="7227" spans="13:17">
      <c r="M7227" s="247"/>
      <c r="N7227" s="247"/>
      <c r="O7227" s="247"/>
      <c r="P7227" s="247"/>
      <c r="Q7227" s="247"/>
    </row>
    <row r="7228" spans="13:17">
      <c r="M7228" s="247"/>
      <c r="N7228" s="247"/>
      <c r="O7228" s="247"/>
      <c r="P7228" s="247"/>
      <c r="Q7228" s="247"/>
    </row>
    <row r="7229" spans="13:17">
      <c r="M7229" s="247"/>
      <c r="N7229" s="247"/>
      <c r="O7229" s="247"/>
      <c r="P7229" s="247"/>
      <c r="Q7229" s="247"/>
    </row>
    <row r="7230" spans="13:17">
      <c r="M7230" s="247"/>
      <c r="N7230" s="247"/>
      <c r="O7230" s="247"/>
      <c r="P7230" s="247"/>
      <c r="Q7230" s="247"/>
    </row>
    <row r="7231" spans="13:17">
      <c r="M7231" s="247"/>
      <c r="N7231" s="247"/>
      <c r="O7231" s="247"/>
      <c r="P7231" s="247"/>
      <c r="Q7231" s="247"/>
    </row>
    <row r="7232" spans="13:17">
      <c r="M7232" s="247"/>
      <c r="N7232" s="247"/>
      <c r="O7232" s="247"/>
      <c r="P7232" s="247"/>
      <c r="Q7232" s="247"/>
    </row>
    <row r="7233" spans="13:17">
      <c r="M7233" s="247"/>
      <c r="N7233" s="247"/>
      <c r="O7233" s="247"/>
      <c r="P7233" s="247"/>
      <c r="Q7233" s="247"/>
    </row>
    <row r="7234" spans="13:17">
      <c r="M7234" s="247"/>
      <c r="N7234" s="247"/>
      <c r="O7234" s="247"/>
      <c r="P7234" s="247"/>
      <c r="Q7234" s="247"/>
    </row>
    <row r="7235" spans="13:17">
      <c r="M7235" s="247"/>
      <c r="N7235" s="247"/>
      <c r="O7235" s="247"/>
      <c r="P7235" s="247"/>
      <c r="Q7235" s="247"/>
    </row>
    <row r="7236" spans="13:17">
      <c r="M7236" s="247"/>
      <c r="N7236" s="247"/>
      <c r="O7236" s="247"/>
      <c r="P7236" s="247"/>
      <c r="Q7236" s="247"/>
    </row>
    <row r="7237" spans="13:17">
      <c r="M7237" s="247"/>
      <c r="N7237" s="247"/>
      <c r="O7237" s="247"/>
      <c r="P7237" s="247"/>
      <c r="Q7237" s="247"/>
    </row>
    <row r="7238" spans="13:17">
      <c r="M7238" s="247"/>
      <c r="N7238" s="247"/>
      <c r="O7238" s="247"/>
      <c r="P7238" s="247"/>
      <c r="Q7238" s="247"/>
    </row>
    <row r="7239" spans="13:17">
      <c r="M7239" s="247"/>
      <c r="N7239" s="247"/>
      <c r="O7239" s="247"/>
      <c r="P7239" s="247"/>
      <c r="Q7239" s="247"/>
    </row>
    <row r="7240" spans="13:17">
      <c r="M7240" s="247"/>
      <c r="N7240" s="247"/>
      <c r="O7240" s="247"/>
      <c r="P7240" s="247"/>
      <c r="Q7240" s="247"/>
    </row>
    <row r="7241" spans="13:17">
      <c r="M7241" s="247"/>
      <c r="N7241" s="247"/>
      <c r="O7241" s="247"/>
      <c r="P7241" s="247"/>
      <c r="Q7241" s="247"/>
    </row>
    <row r="7242" spans="13:17">
      <c r="M7242" s="247"/>
      <c r="N7242" s="247"/>
      <c r="O7242" s="247"/>
      <c r="P7242" s="247"/>
      <c r="Q7242" s="247"/>
    </row>
    <row r="7243" spans="13:17">
      <c r="M7243" s="247"/>
      <c r="N7243" s="247"/>
      <c r="O7243" s="247"/>
      <c r="P7243" s="247"/>
      <c r="Q7243" s="247"/>
    </row>
    <row r="7244" spans="13:17">
      <c r="M7244" s="247"/>
      <c r="N7244" s="247"/>
      <c r="O7244" s="247"/>
      <c r="P7244" s="247"/>
      <c r="Q7244" s="247"/>
    </row>
    <row r="7245" spans="13:17">
      <c r="M7245" s="247"/>
      <c r="N7245" s="247"/>
      <c r="O7245" s="247"/>
      <c r="P7245" s="247"/>
      <c r="Q7245" s="247"/>
    </row>
    <row r="7246" spans="13:17">
      <c r="M7246" s="247"/>
      <c r="N7246" s="247"/>
      <c r="O7246" s="247"/>
      <c r="P7246" s="247"/>
      <c r="Q7246" s="247"/>
    </row>
    <row r="7247" spans="13:17">
      <c r="M7247" s="247"/>
      <c r="N7247" s="247"/>
      <c r="O7247" s="247"/>
      <c r="P7247" s="247"/>
      <c r="Q7247" s="247"/>
    </row>
    <row r="7248" spans="13:17">
      <c r="M7248" s="247"/>
      <c r="N7248" s="247"/>
      <c r="O7248" s="247"/>
      <c r="P7248" s="247"/>
      <c r="Q7248" s="247"/>
    </row>
    <row r="7249" spans="13:17">
      <c r="M7249" s="247"/>
      <c r="N7249" s="247"/>
      <c r="O7249" s="247"/>
      <c r="P7249" s="247"/>
      <c r="Q7249" s="247"/>
    </row>
    <row r="7250" spans="13:17">
      <c r="M7250" s="247"/>
      <c r="N7250" s="247"/>
      <c r="O7250" s="247"/>
      <c r="P7250" s="247"/>
      <c r="Q7250" s="247"/>
    </row>
    <row r="7251" spans="13:17">
      <c r="M7251" s="247"/>
      <c r="N7251" s="247"/>
      <c r="O7251" s="247"/>
      <c r="P7251" s="247"/>
      <c r="Q7251" s="247"/>
    </row>
    <row r="7252" spans="13:17">
      <c r="M7252" s="247"/>
      <c r="N7252" s="247"/>
      <c r="O7252" s="247"/>
      <c r="P7252" s="247"/>
      <c r="Q7252" s="247"/>
    </row>
    <row r="7253" spans="13:17">
      <c r="M7253" s="247"/>
      <c r="N7253" s="247"/>
      <c r="O7253" s="247"/>
      <c r="P7253" s="247"/>
      <c r="Q7253" s="247"/>
    </row>
    <row r="7254" spans="13:17">
      <c r="M7254" s="247"/>
      <c r="N7254" s="247"/>
      <c r="O7254" s="247"/>
      <c r="P7254" s="247"/>
      <c r="Q7254" s="247"/>
    </row>
    <row r="7255" spans="13:17">
      <c r="M7255" s="247"/>
      <c r="N7255" s="247"/>
      <c r="O7255" s="247"/>
      <c r="P7255" s="247"/>
      <c r="Q7255" s="247"/>
    </row>
    <row r="7256" spans="13:17">
      <c r="M7256" s="247"/>
      <c r="N7256" s="247"/>
      <c r="O7256" s="247"/>
      <c r="P7256" s="247"/>
      <c r="Q7256" s="247"/>
    </row>
    <row r="7257" spans="13:17">
      <c r="M7257" s="247"/>
      <c r="N7257" s="247"/>
      <c r="O7257" s="247"/>
      <c r="P7257" s="247"/>
      <c r="Q7257" s="247"/>
    </row>
    <row r="7258" spans="13:17">
      <c r="M7258" s="247"/>
      <c r="N7258" s="247"/>
      <c r="O7258" s="247"/>
      <c r="P7258" s="247"/>
      <c r="Q7258" s="247"/>
    </row>
    <row r="7259" spans="13:17">
      <c r="M7259" s="247"/>
      <c r="N7259" s="247"/>
      <c r="O7259" s="247"/>
      <c r="P7259" s="247"/>
      <c r="Q7259" s="247"/>
    </row>
    <row r="7260" spans="13:17">
      <c r="M7260" s="247"/>
      <c r="N7260" s="247"/>
      <c r="O7260" s="247"/>
      <c r="P7260" s="247"/>
      <c r="Q7260" s="247"/>
    </row>
    <row r="7261" spans="13:17">
      <c r="M7261" s="247"/>
      <c r="N7261" s="247"/>
      <c r="O7261" s="247"/>
      <c r="P7261" s="247"/>
      <c r="Q7261" s="247"/>
    </row>
    <row r="7262" spans="13:17">
      <c r="M7262" s="247"/>
      <c r="N7262" s="247"/>
      <c r="O7262" s="247"/>
      <c r="P7262" s="247"/>
      <c r="Q7262" s="247"/>
    </row>
    <row r="7263" spans="13:17">
      <c r="M7263" s="247"/>
      <c r="N7263" s="247"/>
      <c r="O7263" s="247"/>
      <c r="P7263" s="247"/>
      <c r="Q7263" s="247"/>
    </row>
    <row r="7264" spans="13:17">
      <c r="M7264" s="247"/>
      <c r="N7264" s="247"/>
      <c r="O7264" s="247"/>
      <c r="P7264" s="247"/>
      <c r="Q7264" s="247"/>
    </row>
    <row r="7265" spans="13:17">
      <c r="M7265" s="247"/>
      <c r="N7265" s="247"/>
      <c r="O7265" s="247"/>
      <c r="P7265" s="247"/>
      <c r="Q7265" s="247"/>
    </row>
    <row r="7266" spans="13:17">
      <c r="M7266" s="247"/>
      <c r="N7266" s="247"/>
      <c r="O7266" s="247"/>
      <c r="P7266" s="247"/>
      <c r="Q7266" s="247"/>
    </row>
    <row r="7267" spans="13:17">
      <c r="M7267" s="247"/>
      <c r="N7267" s="247"/>
      <c r="O7267" s="247"/>
      <c r="P7267" s="247"/>
      <c r="Q7267" s="247"/>
    </row>
    <row r="7268" spans="13:17">
      <c r="M7268" s="247"/>
      <c r="N7268" s="247"/>
      <c r="O7268" s="247"/>
      <c r="P7268" s="247"/>
      <c r="Q7268" s="247"/>
    </row>
    <row r="7269" spans="13:17">
      <c r="M7269" s="247"/>
      <c r="N7269" s="247"/>
      <c r="O7269" s="247"/>
      <c r="P7269" s="247"/>
      <c r="Q7269" s="247"/>
    </row>
    <row r="7270" spans="13:17">
      <c r="M7270" s="247"/>
      <c r="N7270" s="247"/>
      <c r="O7270" s="247"/>
      <c r="P7270" s="247"/>
      <c r="Q7270" s="247"/>
    </row>
    <row r="7271" spans="13:17">
      <c r="M7271" s="247"/>
      <c r="N7271" s="247"/>
      <c r="O7271" s="247"/>
      <c r="P7271" s="247"/>
      <c r="Q7271" s="247"/>
    </row>
    <row r="7272" spans="13:17">
      <c r="M7272" s="247"/>
      <c r="N7272" s="247"/>
      <c r="O7272" s="247"/>
      <c r="P7272" s="247"/>
      <c r="Q7272" s="247"/>
    </row>
    <row r="7273" spans="13:17">
      <c r="M7273" s="247"/>
      <c r="N7273" s="247"/>
      <c r="O7273" s="247"/>
      <c r="P7273" s="247"/>
      <c r="Q7273" s="247"/>
    </row>
    <row r="7274" spans="13:17">
      <c r="M7274" s="247"/>
      <c r="N7274" s="247"/>
      <c r="O7274" s="247"/>
      <c r="P7274" s="247"/>
      <c r="Q7274" s="247"/>
    </row>
    <row r="7275" spans="13:17">
      <c r="M7275" s="247"/>
      <c r="N7275" s="247"/>
      <c r="O7275" s="247"/>
      <c r="P7275" s="247"/>
      <c r="Q7275" s="247"/>
    </row>
    <row r="7276" spans="13:17">
      <c r="M7276" s="247"/>
      <c r="N7276" s="247"/>
      <c r="O7276" s="247"/>
      <c r="P7276" s="247"/>
      <c r="Q7276" s="247"/>
    </row>
    <row r="7277" spans="13:17">
      <c r="M7277" s="247"/>
      <c r="N7277" s="247"/>
      <c r="O7277" s="247"/>
      <c r="P7277" s="247"/>
      <c r="Q7277" s="247"/>
    </row>
    <row r="7278" spans="13:17">
      <c r="M7278" s="247"/>
      <c r="N7278" s="247"/>
      <c r="O7278" s="247"/>
      <c r="P7278" s="247"/>
      <c r="Q7278" s="247"/>
    </row>
    <row r="7279" spans="13:17">
      <c r="M7279" s="247"/>
      <c r="N7279" s="247"/>
      <c r="O7279" s="247"/>
      <c r="P7279" s="247"/>
      <c r="Q7279" s="247"/>
    </row>
    <row r="7280" spans="13:17">
      <c r="M7280" s="247"/>
      <c r="N7280" s="247"/>
      <c r="O7280" s="247"/>
      <c r="P7280" s="247"/>
      <c r="Q7280" s="247"/>
    </row>
    <row r="7281" spans="13:17">
      <c r="M7281" s="247"/>
      <c r="N7281" s="247"/>
      <c r="O7281" s="247"/>
      <c r="P7281" s="247"/>
      <c r="Q7281" s="247"/>
    </row>
    <row r="7282" spans="13:17">
      <c r="M7282" s="247"/>
      <c r="N7282" s="247"/>
      <c r="O7282" s="247"/>
      <c r="P7282" s="247"/>
      <c r="Q7282" s="247"/>
    </row>
    <row r="7283" spans="13:17">
      <c r="M7283" s="247"/>
      <c r="N7283" s="247"/>
      <c r="O7283" s="247"/>
      <c r="P7283" s="247"/>
      <c r="Q7283" s="247"/>
    </row>
    <row r="7284" spans="13:17">
      <c r="M7284" s="247"/>
      <c r="N7284" s="247"/>
      <c r="O7284" s="247"/>
      <c r="P7284" s="247"/>
      <c r="Q7284" s="247"/>
    </row>
    <row r="7285" spans="13:17">
      <c r="M7285" s="247"/>
      <c r="N7285" s="247"/>
      <c r="O7285" s="247"/>
      <c r="P7285" s="247"/>
      <c r="Q7285" s="247"/>
    </row>
    <row r="7286" spans="13:17">
      <c r="M7286" s="247"/>
      <c r="N7286" s="247"/>
      <c r="O7286" s="247"/>
      <c r="P7286" s="247"/>
      <c r="Q7286" s="247"/>
    </row>
    <row r="7287" spans="13:17">
      <c r="M7287" s="247"/>
      <c r="N7287" s="247"/>
      <c r="O7287" s="247"/>
      <c r="P7287" s="247"/>
      <c r="Q7287" s="247"/>
    </row>
    <row r="7288" spans="13:17">
      <c r="M7288" s="247"/>
      <c r="N7288" s="247"/>
      <c r="O7288" s="247"/>
      <c r="P7288" s="247"/>
      <c r="Q7288" s="247"/>
    </row>
    <row r="7289" spans="13:17">
      <c r="M7289" s="247"/>
      <c r="N7289" s="247"/>
      <c r="O7289" s="247"/>
      <c r="P7289" s="247"/>
      <c r="Q7289" s="247"/>
    </row>
    <row r="7290" spans="13:17">
      <c r="M7290" s="247"/>
      <c r="N7290" s="247"/>
      <c r="O7290" s="247"/>
      <c r="P7290" s="247"/>
      <c r="Q7290" s="247"/>
    </row>
    <row r="7291" spans="13:17">
      <c r="M7291" s="247"/>
      <c r="N7291" s="247"/>
      <c r="O7291" s="247"/>
      <c r="P7291" s="247"/>
      <c r="Q7291" s="247"/>
    </row>
    <row r="7292" spans="13:17">
      <c r="M7292" s="247"/>
      <c r="N7292" s="247"/>
      <c r="O7292" s="247"/>
      <c r="P7292" s="247"/>
      <c r="Q7292" s="247"/>
    </row>
    <row r="7293" spans="13:17">
      <c r="M7293" s="247"/>
      <c r="N7293" s="247"/>
      <c r="O7293" s="247"/>
      <c r="P7293" s="247"/>
      <c r="Q7293" s="247"/>
    </row>
    <row r="7294" spans="13:17">
      <c r="M7294" s="247"/>
      <c r="N7294" s="247"/>
      <c r="O7294" s="247"/>
      <c r="P7294" s="247"/>
      <c r="Q7294" s="247"/>
    </row>
    <row r="7295" spans="13:17">
      <c r="M7295" s="247"/>
      <c r="N7295" s="247"/>
      <c r="O7295" s="247"/>
      <c r="P7295" s="247"/>
      <c r="Q7295" s="247"/>
    </row>
    <row r="7296" spans="13:17">
      <c r="M7296" s="247"/>
      <c r="N7296" s="247"/>
      <c r="O7296" s="247"/>
      <c r="P7296" s="247"/>
      <c r="Q7296" s="247"/>
    </row>
    <row r="7297" spans="13:17">
      <c r="M7297" s="247"/>
      <c r="N7297" s="247"/>
      <c r="O7297" s="247"/>
      <c r="P7297" s="247"/>
      <c r="Q7297" s="247"/>
    </row>
    <row r="7298" spans="13:17">
      <c r="M7298" s="247"/>
      <c r="N7298" s="247"/>
      <c r="O7298" s="247"/>
      <c r="P7298" s="247"/>
      <c r="Q7298" s="247"/>
    </row>
    <row r="7299" spans="13:17">
      <c r="M7299" s="247"/>
      <c r="N7299" s="247"/>
      <c r="O7299" s="247"/>
      <c r="P7299" s="247"/>
      <c r="Q7299" s="247"/>
    </row>
    <row r="7300" spans="13:17">
      <c r="M7300" s="247"/>
      <c r="N7300" s="247"/>
      <c r="O7300" s="247"/>
      <c r="P7300" s="247"/>
      <c r="Q7300" s="247"/>
    </row>
    <row r="7301" spans="13:17">
      <c r="M7301" s="247"/>
      <c r="N7301" s="247"/>
      <c r="O7301" s="247"/>
      <c r="P7301" s="247"/>
      <c r="Q7301" s="247"/>
    </row>
    <row r="7302" spans="13:17">
      <c r="M7302" s="247"/>
      <c r="N7302" s="247"/>
      <c r="O7302" s="247"/>
      <c r="P7302" s="247"/>
      <c r="Q7302" s="247"/>
    </row>
    <row r="7303" spans="13:17">
      <c r="M7303" s="247"/>
      <c r="N7303" s="247"/>
      <c r="O7303" s="247"/>
      <c r="P7303" s="247"/>
      <c r="Q7303" s="247"/>
    </row>
    <row r="7304" spans="13:17">
      <c r="M7304" s="247"/>
      <c r="N7304" s="247"/>
      <c r="O7304" s="247"/>
      <c r="P7304" s="247"/>
      <c r="Q7304" s="247"/>
    </row>
    <row r="7305" spans="13:17">
      <c r="M7305" s="247"/>
      <c r="N7305" s="247"/>
      <c r="O7305" s="247"/>
      <c r="P7305" s="247"/>
      <c r="Q7305" s="247"/>
    </row>
    <row r="7306" spans="13:17">
      <c r="M7306" s="247"/>
      <c r="N7306" s="247"/>
      <c r="O7306" s="247"/>
      <c r="P7306" s="247"/>
      <c r="Q7306" s="247"/>
    </row>
    <row r="7307" spans="13:17">
      <c r="M7307" s="247"/>
      <c r="N7307" s="247"/>
      <c r="O7307" s="247"/>
      <c r="P7307" s="247"/>
      <c r="Q7307" s="247"/>
    </row>
    <row r="7308" spans="13:17">
      <c r="M7308" s="247"/>
      <c r="N7308" s="247"/>
      <c r="O7308" s="247"/>
      <c r="P7308" s="247"/>
      <c r="Q7308" s="247"/>
    </row>
    <row r="7309" spans="13:17">
      <c r="M7309" s="247"/>
      <c r="N7309" s="247"/>
      <c r="O7309" s="247"/>
      <c r="P7309" s="247"/>
      <c r="Q7309" s="247"/>
    </row>
    <row r="7310" spans="13:17">
      <c r="M7310" s="247"/>
      <c r="N7310" s="247"/>
      <c r="O7310" s="247"/>
      <c r="P7310" s="247"/>
      <c r="Q7310" s="247"/>
    </row>
    <row r="7311" spans="13:17">
      <c r="M7311" s="247"/>
      <c r="N7311" s="247"/>
      <c r="O7311" s="247"/>
      <c r="P7311" s="247"/>
      <c r="Q7311" s="247"/>
    </row>
    <row r="7312" spans="13:17">
      <c r="M7312" s="247"/>
      <c r="N7312" s="247"/>
      <c r="O7312" s="247"/>
      <c r="P7312" s="247"/>
      <c r="Q7312" s="247"/>
    </row>
    <row r="7313" spans="13:17">
      <c r="M7313" s="247"/>
      <c r="N7313" s="247"/>
      <c r="O7313" s="247"/>
      <c r="P7313" s="247"/>
      <c r="Q7313" s="247"/>
    </row>
    <row r="7314" spans="13:17">
      <c r="M7314" s="247"/>
      <c r="N7314" s="247"/>
      <c r="O7314" s="247"/>
      <c r="P7314" s="247"/>
      <c r="Q7314" s="247"/>
    </row>
    <row r="7315" spans="13:17">
      <c r="M7315" s="247"/>
      <c r="N7315" s="247"/>
      <c r="O7315" s="247"/>
      <c r="P7315" s="247"/>
      <c r="Q7315" s="247"/>
    </row>
    <row r="7316" spans="13:17">
      <c r="M7316" s="247"/>
      <c r="N7316" s="247"/>
      <c r="O7316" s="247"/>
      <c r="P7316" s="247"/>
      <c r="Q7316" s="247"/>
    </row>
    <row r="7317" spans="13:17">
      <c r="M7317" s="247"/>
      <c r="N7317" s="247"/>
      <c r="O7317" s="247"/>
      <c r="P7317" s="247"/>
      <c r="Q7317" s="247"/>
    </row>
    <row r="7318" spans="13:17">
      <c r="M7318" s="247"/>
      <c r="N7318" s="247"/>
      <c r="O7318" s="247"/>
      <c r="P7318" s="247"/>
      <c r="Q7318" s="247"/>
    </row>
    <row r="7319" spans="13:17">
      <c r="M7319" s="247"/>
      <c r="N7319" s="247"/>
      <c r="O7319" s="247"/>
      <c r="P7319" s="247"/>
      <c r="Q7319" s="247"/>
    </row>
    <row r="7320" spans="13:17">
      <c r="M7320" s="247"/>
      <c r="N7320" s="247"/>
      <c r="O7320" s="247"/>
      <c r="P7320" s="247"/>
      <c r="Q7320" s="247"/>
    </row>
    <row r="7321" spans="13:17">
      <c r="M7321" s="247"/>
      <c r="N7321" s="247"/>
      <c r="O7321" s="247"/>
      <c r="P7321" s="247"/>
      <c r="Q7321" s="247"/>
    </row>
    <row r="7322" spans="13:17">
      <c r="M7322" s="247"/>
      <c r="N7322" s="247"/>
      <c r="O7322" s="247"/>
      <c r="P7322" s="247"/>
      <c r="Q7322" s="247"/>
    </row>
    <row r="7323" spans="13:17">
      <c r="M7323" s="247"/>
      <c r="N7323" s="247"/>
      <c r="O7323" s="247"/>
      <c r="P7323" s="247"/>
      <c r="Q7323" s="247"/>
    </row>
    <row r="7324" spans="13:17">
      <c r="M7324" s="247"/>
      <c r="N7324" s="247"/>
      <c r="O7324" s="247"/>
      <c r="P7324" s="247"/>
      <c r="Q7324" s="247"/>
    </row>
    <row r="7325" spans="13:17">
      <c r="M7325" s="247"/>
      <c r="N7325" s="247"/>
      <c r="O7325" s="247"/>
      <c r="P7325" s="247"/>
      <c r="Q7325" s="247"/>
    </row>
    <row r="7326" spans="13:17">
      <c r="M7326" s="247"/>
      <c r="N7326" s="247"/>
      <c r="O7326" s="247"/>
      <c r="P7326" s="247"/>
      <c r="Q7326" s="247"/>
    </row>
    <row r="7327" spans="13:17">
      <c r="M7327" s="247"/>
      <c r="N7327" s="247"/>
      <c r="O7327" s="247"/>
      <c r="P7327" s="247"/>
      <c r="Q7327" s="247"/>
    </row>
    <row r="7328" spans="13:17">
      <c r="M7328" s="247"/>
      <c r="N7328" s="247"/>
      <c r="O7328" s="247"/>
      <c r="P7328" s="247"/>
      <c r="Q7328" s="247"/>
    </row>
    <row r="7329" spans="13:17">
      <c r="M7329" s="247"/>
      <c r="N7329" s="247"/>
      <c r="O7329" s="247"/>
      <c r="P7329" s="247"/>
      <c r="Q7329" s="247"/>
    </row>
    <row r="7330" spans="13:17">
      <c r="M7330" s="247"/>
      <c r="N7330" s="247"/>
      <c r="O7330" s="247"/>
      <c r="P7330" s="247"/>
      <c r="Q7330" s="247"/>
    </row>
    <row r="7331" spans="13:17">
      <c r="M7331" s="247"/>
      <c r="N7331" s="247"/>
      <c r="O7331" s="247"/>
      <c r="P7331" s="247"/>
      <c r="Q7331" s="247"/>
    </row>
    <row r="7332" spans="13:17">
      <c r="M7332" s="247"/>
      <c r="N7332" s="247"/>
      <c r="O7332" s="247"/>
      <c r="P7332" s="247"/>
      <c r="Q7332" s="247"/>
    </row>
    <row r="7333" spans="13:17">
      <c r="M7333" s="247"/>
      <c r="N7333" s="247"/>
      <c r="O7333" s="247"/>
      <c r="P7333" s="247"/>
      <c r="Q7333" s="247"/>
    </row>
    <row r="7334" spans="13:17">
      <c r="M7334" s="247"/>
      <c r="N7334" s="247"/>
      <c r="O7334" s="247"/>
      <c r="P7334" s="247"/>
      <c r="Q7334" s="247"/>
    </row>
    <row r="7335" spans="13:17">
      <c r="M7335" s="247"/>
      <c r="N7335" s="247"/>
      <c r="O7335" s="247"/>
      <c r="P7335" s="247"/>
      <c r="Q7335" s="247"/>
    </row>
    <row r="7336" spans="13:17">
      <c r="M7336" s="247"/>
      <c r="N7336" s="247"/>
      <c r="O7336" s="247"/>
      <c r="P7336" s="247"/>
      <c r="Q7336" s="247"/>
    </row>
    <row r="7337" spans="13:17">
      <c r="M7337" s="247"/>
      <c r="N7337" s="247"/>
      <c r="O7337" s="247"/>
      <c r="P7337" s="247"/>
      <c r="Q7337" s="247"/>
    </row>
    <row r="7338" spans="13:17">
      <c r="M7338" s="247"/>
      <c r="N7338" s="247"/>
      <c r="O7338" s="247"/>
      <c r="P7338" s="247"/>
      <c r="Q7338" s="247"/>
    </row>
    <row r="7339" spans="13:17">
      <c r="M7339" s="247"/>
      <c r="N7339" s="247"/>
      <c r="O7339" s="247"/>
      <c r="P7339" s="247"/>
      <c r="Q7339" s="247"/>
    </row>
    <row r="7340" spans="13:17">
      <c r="M7340" s="247"/>
      <c r="N7340" s="247"/>
      <c r="O7340" s="247"/>
      <c r="P7340" s="247"/>
      <c r="Q7340" s="247"/>
    </row>
    <row r="7341" spans="13:17">
      <c r="M7341" s="247"/>
      <c r="N7341" s="247"/>
      <c r="O7341" s="247"/>
      <c r="P7341" s="247"/>
      <c r="Q7341" s="247"/>
    </row>
    <row r="7342" spans="13:17">
      <c r="M7342" s="247"/>
      <c r="N7342" s="247"/>
      <c r="O7342" s="247"/>
      <c r="P7342" s="247"/>
      <c r="Q7342" s="247"/>
    </row>
    <row r="7343" spans="13:17">
      <c r="M7343" s="247"/>
      <c r="N7343" s="247"/>
      <c r="O7343" s="247"/>
      <c r="P7343" s="247"/>
      <c r="Q7343" s="247"/>
    </row>
    <row r="7344" spans="13:17">
      <c r="M7344" s="247"/>
      <c r="N7344" s="247"/>
      <c r="O7344" s="247"/>
      <c r="P7344" s="247"/>
      <c r="Q7344" s="247"/>
    </row>
    <row r="7345" spans="13:17">
      <c r="M7345" s="247"/>
      <c r="N7345" s="247"/>
      <c r="O7345" s="247"/>
      <c r="P7345" s="247"/>
      <c r="Q7345" s="247"/>
    </row>
    <row r="7346" spans="13:17">
      <c r="M7346" s="247"/>
      <c r="N7346" s="247"/>
      <c r="O7346" s="247"/>
      <c r="P7346" s="247"/>
      <c r="Q7346" s="247"/>
    </row>
    <row r="7347" spans="13:17">
      <c r="M7347" s="247"/>
      <c r="N7347" s="247"/>
      <c r="O7347" s="247"/>
      <c r="P7347" s="247"/>
      <c r="Q7347" s="247"/>
    </row>
    <row r="7348" spans="13:17">
      <c r="M7348" s="247"/>
      <c r="N7348" s="247"/>
      <c r="O7348" s="247"/>
      <c r="P7348" s="247"/>
      <c r="Q7348" s="247"/>
    </row>
    <row r="7349" spans="13:17">
      <c r="M7349" s="247"/>
      <c r="N7349" s="247"/>
      <c r="O7349" s="247"/>
      <c r="P7349" s="247"/>
      <c r="Q7349" s="247"/>
    </row>
    <row r="7350" spans="13:17">
      <c r="M7350" s="247"/>
      <c r="N7350" s="247"/>
      <c r="O7350" s="247"/>
      <c r="P7350" s="247"/>
      <c r="Q7350" s="247"/>
    </row>
    <row r="7351" spans="13:17">
      <c r="M7351" s="247"/>
      <c r="N7351" s="247"/>
      <c r="O7351" s="247"/>
      <c r="P7351" s="247"/>
      <c r="Q7351" s="247"/>
    </row>
    <row r="7352" spans="13:17">
      <c r="M7352" s="247"/>
      <c r="N7352" s="247"/>
      <c r="O7352" s="247"/>
      <c r="P7352" s="247"/>
      <c r="Q7352" s="247"/>
    </row>
    <row r="7353" spans="13:17">
      <c r="M7353" s="247"/>
      <c r="N7353" s="247"/>
      <c r="O7353" s="247"/>
      <c r="P7353" s="247"/>
      <c r="Q7353" s="247"/>
    </row>
    <row r="7354" spans="13:17">
      <c r="M7354" s="247"/>
      <c r="N7354" s="247"/>
      <c r="O7354" s="247"/>
      <c r="P7354" s="247"/>
      <c r="Q7354" s="247"/>
    </row>
    <row r="7355" spans="13:17">
      <c r="M7355" s="247"/>
      <c r="N7355" s="247"/>
      <c r="O7355" s="247"/>
      <c r="P7355" s="247"/>
      <c r="Q7355" s="247"/>
    </row>
    <row r="7356" spans="13:17">
      <c r="M7356" s="247"/>
      <c r="N7356" s="247"/>
      <c r="O7356" s="247"/>
      <c r="P7356" s="247"/>
      <c r="Q7356" s="247"/>
    </row>
    <row r="7357" spans="13:17">
      <c r="M7357" s="247"/>
      <c r="N7357" s="247"/>
      <c r="O7357" s="247"/>
      <c r="P7357" s="247"/>
      <c r="Q7357" s="247"/>
    </row>
    <row r="7358" spans="13:17">
      <c r="M7358" s="247"/>
      <c r="N7358" s="247"/>
      <c r="O7358" s="247"/>
      <c r="P7358" s="247"/>
      <c r="Q7358" s="247"/>
    </row>
    <row r="7359" spans="13:17">
      <c r="M7359" s="247"/>
      <c r="N7359" s="247"/>
      <c r="O7359" s="247"/>
      <c r="P7359" s="247"/>
      <c r="Q7359" s="247"/>
    </row>
    <row r="7360" spans="13:17">
      <c r="M7360" s="247"/>
      <c r="N7360" s="247"/>
      <c r="O7360" s="247"/>
      <c r="P7360" s="247"/>
      <c r="Q7360" s="247"/>
    </row>
    <row r="7361" spans="13:17">
      <c r="M7361" s="247"/>
      <c r="N7361" s="247"/>
      <c r="O7361" s="247"/>
      <c r="P7361" s="247"/>
      <c r="Q7361" s="247"/>
    </row>
    <row r="7362" spans="13:17">
      <c r="M7362" s="247"/>
      <c r="N7362" s="247"/>
      <c r="O7362" s="247"/>
      <c r="P7362" s="247"/>
      <c r="Q7362" s="247"/>
    </row>
    <row r="7363" spans="13:17">
      <c r="M7363" s="247"/>
      <c r="N7363" s="247"/>
      <c r="O7363" s="247"/>
      <c r="P7363" s="247"/>
      <c r="Q7363" s="247"/>
    </row>
    <row r="7364" spans="13:17">
      <c r="M7364" s="247"/>
      <c r="N7364" s="247"/>
      <c r="O7364" s="247"/>
      <c r="P7364" s="247"/>
      <c r="Q7364" s="247"/>
    </row>
    <row r="7365" spans="13:17">
      <c r="M7365" s="247"/>
      <c r="N7365" s="247"/>
      <c r="O7365" s="247"/>
      <c r="P7365" s="247"/>
      <c r="Q7365" s="247"/>
    </row>
    <row r="7366" spans="13:17">
      <c r="M7366" s="247"/>
      <c r="N7366" s="247"/>
      <c r="O7366" s="247"/>
      <c r="P7366" s="247"/>
      <c r="Q7366" s="247"/>
    </row>
    <row r="7367" spans="13:17">
      <c r="M7367" s="247"/>
      <c r="N7367" s="247"/>
      <c r="O7367" s="247"/>
      <c r="P7367" s="247"/>
      <c r="Q7367" s="247"/>
    </row>
    <row r="7368" spans="13:17">
      <c r="M7368" s="247"/>
      <c r="N7368" s="247"/>
      <c r="O7368" s="247"/>
      <c r="P7368" s="247"/>
      <c r="Q7368" s="247"/>
    </row>
    <row r="7369" spans="13:17">
      <c r="M7369" s="247"/>
      <c r="N7369" s="247"/>
      <c r="O7369" s="247"/>
      <c r="P7369" s="247"/>
      <c r="Q7369" s="247"/>
    </row>
    <row r="7370" spans="13:17">
      <c r="M7370" s="247"/>
      <c r="N7370" s="247"/>
      <c r="O7370" s="247"/>
      <c r="P7370" s="247"/>
      <c r="Q7370" s="247"/>
    </row>
    <row r="7371" spans="13:17">
      <c r="M7371" s="247"/>
      <c r="N7371" s="247"/>
      <c r="O7371" s="247"/>
      <c r="P7371" s="247"/>
      <c r="Q7371" s="247"/>
    </row>
    <row r="7372" spans="13:17">
      <c r="M7372" s="247"/>
      <c r="N7372" s="247"/>
      <c r="O7372" s="247"/>
      <c r="P7372" s="247"/>
      <c r="Q7372" s="247"/>
    </row>
    <row r="7373" spans="13:17">
      <c r="M7373" s="247"/>
      <c r="N7373" s="247"/>
      <c r="O7373" s="247"/>
      <c r="P7373" s="247"/>
      <c r="Q7373" s="247"/>
    </row>
    <row r="7374" spans="13:17">
      <c r="M7374" s="247"/>
      <c r="N7374" s="247"/>
      <c r="O7374" s="247"/>
      <c r="P7374" s="247"/>
      <c r="Q7374" s="247"/>
    </row>
    <row r="7375" spans="13:17">
      <c r="M7375" s="247"/>
      <c r="N7375" s="247"/>
      <c r="O7375" s="247"/>
      <c r="P7375" s="247"/>
      <c r="Q7375" s="247"/>
    </row>
    <row r="7376" spans="13:17">
      <c r="M7376" s="247"/>
      <c r="N7376" s="247"/>
      <c r="O7376" s="247"/>
      <c r="P7376" s="247"/>
      <c r="Q7376" s="247"/>
    </row>
    <row r="7377" spans="13:17">
      <c r="M7377" s="247"/>
      <c r="N7377" s="247"/>
      <c r="O7377" s="247"/>
      <c r="P7377" s="247"/>
      <c r="Q7377" s="247"/>
    </row>
    <row r="7378" spans="13:17">
      <c r="M7378" s="247"/>
      <c r="N7378" s="247"/>
      <c r="O7378" s="247"/>
      <c r="P7378" s="247"/>
      <c r="Q7378" s="247"/>
    </row>
    <row r="7379" spans="13:17">
      <c r="M7379" s="247"/>
      <c r="N7379" s="247"/>
      <c r="O7379" s="247"/>
      <c r="P7379" s="247"/>
      <c r="Q7379" s="247"/>
    </row>
    <row r="7380" spans="13:17">
      <c r="M7380" s="247"/>
      <c r="N7380" s="247"/>
      <c r="O7380" s="247"/>
      <c r="P7380" s="247"/>
      <c r="Q7380" s="247"/>
    </row>
    <row r="7381" spans="13:17">
      <c r="M7381" s="247"/>
      <c r="N7381" s="247"/>
      <c r="O7381" s="247"/>
      <c r="P7381" s="247"/>
      <c r="Q7381" s="247"/>
    </row>
    <row r="7382" spans="13:17">
      <c r="M7382" s="247"/>
      <c r="N7382" s="247"/>
      <c r="O7382" s="247"/>
      <c r="P7382" s="247"/>
      <c r="Q7382" s="247"/>
    </row>
    <row r="7383" spans="13:17">
      <c r="M7383" s="247"/>
      <c r="N7383" s="247"/>
      <c r="O7383" s="247"/>
      <c r="P7383" s="247"/>
      <c r="Q7383" s="247"/>
    </row>
    <row r="7384" spans="13:17">
      <c r="M7384" s="247"/>
      <c r="N7384" s="247"/>
      <c r="O7384" s="247"/>
      <c r="P7384" s="247"/>
      <c r="Q7384" s="247"/>
    </row>
    <row r="7385" spans="13:17">
      <c r="M7385" s="247"/>
      <c r="N7385" s="247"/>
      <c r="O7385" s="247"/>
      <c r="P7385" s="247"/>
      <c r="Q7385" s="247"/>
    </row>
    <row r="7386" spans="13:17">
      <c r="M7386" s="247"/>
      <c r="N7386" s="247"/>
      <c r="O7386" s="247"/>
      <c r="P7386" s="247"/>
      <c r="Q7386" s="247"/>
    </row>
    <row r="7387" spans="13:17">
      <c r="M7387" s="247"/>
      <c r="N7387" s="247"/>
      <c r="O7387" s="247"/>
      <c r="P7387" s="247"/>
      <c r="Q7387" s="247"/>
    </row>
    <row r="7388" spans="13:17">
      <c r="M7388" s="247"/>
      <c r="N7388" s="247"/>
      <c r="O7388" s="247"/>
      <c r="P7388" s="247"/>
      <c r="Q7388" s="247"/>
    </row>
    <row r="7389" spans="13:17">
      <c r="M7389" s="247"/>
      <c r="N7389" s="247"/>
      <c r="O7389" s="247"/>
      <c r="P7389" s="247"/>
      <c r="Q7389" s="247"/>
    </row>
    <row r="7390" spans="13:17">
      <c r="M7390" s="247"/>
      <c r="N7390" s="247"/>
      <c r="O7390" s="247"/>
      <c r="P7390" s="247"/>
      <c r="Q7390" s="247"/>
    </row>
    <row r="7391" spans="13:17">
      <c r="M7391" s="247"/>
      <c r="N7391" s="247"/>
      <c r="O7391" s="247"/>
      <c r="P7391" s="247"/>
      <c r="Q7391" s="247"/>
    </row>
    <row r="7392" spans="13:17">
      <c r="M7392" s="247"/>
      <c r="N7392" s="247"/>
      <c r="O7392" s="247"/>
      <c r="P7392" s="247"/>
      <c r="Q7392" s="247"/>
    </row>
    <row r="7393" spans="13:17">
      <c r="M7393" s="247"/>
      <c r="N7393" s="247"/>
      <c r="O7393" s="247"/>
      <c r="P7393" s="247"/>
      <c r="Q7393" s="247"/>
    </row>
    <row r="7394" spans="13:17">
      <c r="M7394" s="247"/>
      <c r="N7394" s="247"/>
      <c r="O7394" s="247"/>
      <c r="P7394" s="247"/>
      <c r="Q7394" s="247"/>
    </row>
    <row r="7395" spans="13:17">
      <c r="M7395" s="247"/>
      <c r="N7395" s="247"/>
      <c r="O7395" s="247"/>
      <c r="P7395" s="247"/>
      <c r="Q7395" s="247"/>
    </row>
    <row r="7396" spans="13:17">
      <c r="M7396" s="247"/>
      <c r="N7396" s="247"/>
      <c r="O7396" s="247"/>
      <c r="P7396" s="247"/>
      <c r="Q7396" s="247"/>
    </row>
    <row r="7397" spans="13:17">
      <c r="M7397" s="247"/>
      <c r="N7397" s="247"/>
      <c r="O7397" s="247"/>
      <c r="P7397" s="247"/>
      <c r="Q7397" s="247"/>
    </row>
    <row r="7398" spans="13:17">
      <c r="M7398" s="247"/>
      <c r="N7398" s="247"/>
      <c r="O7398" s="247"/>
      <c r="P7398" s="247"/>
      <c r="Q7398" s="247"/>
    </row>
    <row r="7399" spans="13:17">
      <c r="M7399" s="247"/>
      <c r="N7399" s="247"/>
      <c r="O7399" s="247"/>
      <c r="P7399" s="247"/>
      <c r="Q7399" s="247"/>
    </row>
    <row r="7400" spans="13:17">
      <c r="M7400" s="247"/>
      <c r="N7400" s="247"/>
      <c r="O7400" s="247"/>
      <c r="P7400" s="247"/>
      <c r="Q7400" s="247"/>
    </row>
    <row r="7401" spans="13:17">
      <c r="M7401" s="247"/>
      <c r="N7401" s="247"/>
      <c r="O7401" s="247"/>
      <c r="P7401" s="247"/>
      <c r="Q7401" s="247"/>
    </row>
    <row r="7402" spans="13:17">
      <c r="M7402" s="247"/>
      <c r="N7402" s="247"/>
      <c r="O7402" s="247"/>
      <c r="P7402" s="247"/>
      <c r="Q7402" s="247"/>
    </row>
    <row r="7403" spans="13:17">
      <c r="M7403" s="247"/>
      <c r="N7403" s="247"/>
      <c r="O7403" s="247"/>
      <c r="P7403" s="247"/>
      <c r="Q7403" s="247"/>
    </row>
    <row r="7404" spans="13:17">
      <c r="M7404" s="247"/>
      <c r="N7404" s="247"/>
      <c r="O7404" s="247"/>
      <c r="P7404" s="247"/>
      <c r="Q7404" s="247"/>
    </row>
    <row r="7405" spans="13:17">
      <c r="M7405" s="247"/>
      <c r="N7405" s="247"/>
      <c r="O7405" s="247"/>
      <c r="P7405" s="247"/>
      <c r="Q7405" s="247"/>
    </row>
    <row r="7406" spans="13:17">
      <c r="M7406" s="247"/>
      <c r="N7406" s="247"/>
      <c r="O7406" s="247"/>
      <c r="P7406" s="247"/>
      <c r="Q7406" s="247"/>
    </row>
    <row r="7407" spans="13:17">
      <c r="M7407" s="247"/>
      <c r="N7407" s="247"/>
      <c r="O7407" s="247"/>
      <c r="P7407" s="247"/>
      <c r="Q7407" s="247"/>
    </row>
    <row r="7408" spans="13:17">
      <c r="M7408" s="247"/>
      <c r="N7408" s="247"/>
      <c r="O7408" s="247"/>
      <c r="P7408" s="247"/>
      <c r="Q7408" s="247"/>
    </row>
    <row r="7409" spans="13:17">
      <c r="M7409" s="247"/>
      <c r="N7409" s="247"/>
      <c r="O7409" s="247"/>
      <c r="P7409" s="247"/>
      <c r="Q7409" s="247"/>
    </row>
    <row r="7410" spans="13:17">
      <c r="M7410" s="247"/>
      <c r="N7410" s="247"/>
      <c r="O7410" s="247"/>
      <c r="P7410" s="247"/>
      <c r="Q7410" s="247"/>
    </row>
    <row r="7411" spans="13:17">
      <c r="M7411" s="247"/>
      <c r="N7411" s="247"/>
      <c r="O7411" s="247"/>
      <c r="P7411" s="247"/>
      <c r="Q7411" s="247"/>
    </row>
    <row r="7412" spans="13:17">
      <c r="M7412" s="247"/>
      <c r="N7412" s="247"/>
      <c r="O7412" s="247"/>
      <c r="P7412" s="247"/>
      <c r="Q7412" s="247"/>
    </row>
    <row r="7413" spans="13:17">
      <c r="M7413" s="247"/>
      <c r="N7413" s="247"/>
      <c r="O7413" s="247"/>
      <c r="P7413" s="247"/>
      <c r="Q7413" s="247"/>
    </row>
    <row r="7414" spans="13:17">
      <c r="M7414" s="247"/>
      <c r="N7414" s="247"/>
      <c r="O7414" s="247"/>
      <c r="P7414" s="247"/>
      <c r="Q7414" s="247"/>
    </row>
    <row r="7415" spans="13:17">
      <c r="M7415" s="247"/>
      <c r="N7415" s="247"/>
      <c r="O7415" s="247"/>
      <c r="P7415" s="247"/>
      <c r="Q7415" s="247"/>
    </row>
    <row r="7416" spans="13:17">
      <c r="M7416" s="247"/>
      <c r="N7416" s="247"/>
      <c r="O7416" s="247"/>
      <c r="P7416" s="247"/>
      <c r="Q7416" s="247"/>
    </row>
    <row r="7417" spans="13:17">
      <c r="M7417" s="247"/>
      <c r="N7417" s="247"/>
      <c r="O7417" s="247"/>
      <c r="P7417" s="247"/>
      <c r="Q7417" s="247"/>
    </row>
    <row r="7418" spans="13:17">
      <c r="M7418" s="247"/>
      <c r="N7418" s="247"/>
      <c r="O7418" s="247"/>
      <c r="P7418" s="247"/>
      <c r="Q7418" s="247"/>
    </row>
    <row r="7419" spans="13:17">
      <c r="M7419" s="247"/>
      <c r="N7419" s="247"/>
      <c r="O7419" s="247"/>
      <c r="P7419" s="247"/>
      <c r="Q7419" s="247"/>
    </row>
    <row r="7420" spans="13:17">
      <c r="M7420" s="247"/>
      <c r="N7420" s="247"/>
      <c r="O7420" s="247"/>
      <c r="P7420" s="247"/>
      <c r="Q7420" s="247"/>
    </row>
    <row r="7421" spans="13:17">
      <c r="M7421" s="247"/>
      <c r="N7421" s="247"/>
      <c r="O7421" s="247"/>
      <c r="P7421" s="247"/>
      <c r="Q7421" s="247"/>
    </row>
    <row r="7422" spans="13:17">
      <c r="M7422" s="247"/>
      <c r="N7422" s="247"/>
      <c r="O7422" s="247"/>
      <c r="P7422" s="247"/>
      <c r="Q7422" s="247"/>
    </row>
    <row r="7423" spans="13:17">
      <c r="M7423" s="247"/>
      <c r="N7423" s="247"/>
      <c r="O7423" s="247"/>
      <c r="P7423" s="247"/>
      <c r="Q7423" s="247"/>
    </row>
    <row r="7424" spans="13:17">
      <c r="M7424" s="247"/>
      <c r="N7424" s="247"/>
      <c r="O7424" s="247"/>
      <c r="P7424" s="247"/>
      <c r="Q7424" s="247"/>
    </row>
    <row r="7425" spans="13:17">
      <c r="M7425" s="247"/>
      <c r="N7425" s="247"/>
      <c r="O7425" s="247"/>
      <c r="P7425" s="247"/>
      <c r="Q7425" s="247"/>
    </row>
    <row r="7426" spans="13:17">
      <c r="M7426" s="247"/>
      <c r="N7426" s="247"/>
      <c r="O7426" s="247"/>
      <c r="P7426" s="247"/>
      <c r="Q7426" s="247"/>
    </row>
    <row r="7427" spans="13:17">
      <c r="M7427" s="247"/>
      <c r="N7427" s="247"/>
      <c r="O7427" s="247"/>
      <c r="P7427" s="247"/>
      <c r="Q7427" s="247"/>
    </row>
    <row r="7428" spans="13:17">
      <c r="M7428" s="247"/>
      <c r="N7428" s="247"/>
      <c r="O7428" s="247"/>
      <c r="P7428" s="247"/>
      <c r="Q7428" s="247"/>
    </row>
    <row r="7429" spans="13:17">
      <c r="M7429" s="247"/>
      <c r="N7429" s="247"/>
      <c r="O7429" s="247"/>
      <c r="P7429" s="247"/>
      <c r="Q7429" s="247"/>
    </row>
    <row r="7430" spans="13:17">
      <c r="M7430" s="247"/>
      <c r="N7430" s="247"/>
      <c r="O7430" s="247"/>
      <c r="P7430" s="247"/>
      <c r="Q7430" s="247"/>
    </row>
    <row r="7431" spans="13:17">
      <c r="M7431" s="247"/>
      <c r="N7431" s="247"/>
      <c r="O7431" s="247"/>
      <c r="P7431" s="247"/>
      <c r="Q7431" s="247"/>
    </row>
    <row r="7432" spans="13:17">
      <c r="M7432" s="247"/>
      <c r="N7432" s="247"/>
      <c r="O7432" s="247"/>
      <c r="P7432" s="247"/>
      <c r="Q7432" s="247"/>
    </row>
    <row r="7433" spans="13:17">
      <c r="M7433" s="247"/>
      <c r="N7433" s="247"/>
      <c r="O7433" s="247"/>
      <c r="P7433" s="247"/>
      <c r="Q7433" s="247"/>
    </row>
    <row r="7434" spans="13:17">
      <c r="M7434" s="247"/>
      <c r="N7434" s="247"/>
      <c r="O7434" s="247"/>
      <c r="P7434" s="247"/>
      <c r="Q7434" s="247"/>
    </row>
    <row r="7435" spans="13:17">
      <c r="M7435" s="247"/>
      <c r="N7435" s="247"/>
      <c r="O7435" s="247"/>
      <c r="P7435" s="247"/>
      <c r="Q7435" s="247"/>
    </row>
    <row r="7436" spans="13:17">
      <c r="M7436" s="247"/>
      <c r="N7436" s="247"/>
      <c r="O7436" s="247"/>
      <c r="P7436" s="247"/>
      <c r="Q7436" s="247"/>
    </row>
    <row r="7437" spans="13:17">
      <c r="M7437" s="247"/>
      <c r="N7437" s="247"/>
      <c r="O7437" s="247"/>
      <c r="P7437" s="247"/>
      <c r="Q7437" s="247"/>
    </row>
    <row r="7438" spans="13:17">
      <c r="M7438" s="247"/>
      <c r="N7438" s="247"/>
      <c r="O7438" s="247"/>
      <c r="P7438" s="247"/>
      <c r="Q7438" s="247"/>
    </row>
    <row r="7439" spans="13:17">
      <c r="M7439" s="247"/>
      <c r="N7439" s="247"/>
      <c r="O7439" s="247"/>
      <c r="P7439" s="247"/>
      <c r="Q7439" s="247"/>
    </row>
    <row r="7440" spans="13:17">
      <c r="M7440" s="247"/>
      <c r="N7440" s="247"/>
      <c r="O7440" s="247"/>
      <c r="P7440" s="247"/>
      <c r="Q7440" s="247"/>
    </row>
    <row r="7441" spans="13:17">
      <c r="M7441" s="247"/>
      <c r="N7441" s="247"/>
      <c r="O7441" s="247"/>
      <c r="P7441" s="247"/>
      <c r="Q7441" s="247"/>
    </row>
    <row r="7442" spans="13:17">
      <c r="M7442" s="247"/>
      <c r="N7442" s="247"/>
      <c r="O7442" s="247"/>
      <c r="P7442" s="247"/>
      <c r="Q7442" s="247"/>
    </row>
    <row r="7443" spans="13:17">
      <c r="M7443" s="247"/>
      <c r="N7443" s="247"/>
      <c r="O7443" s="247"/>
      <c r="P7443" s="247"/>
      <c r="Q7443" s="247"/>
    </row>
    <row r="7444" spans="13:17">
      <c r="M7444" s="247"/>
      <c r="N7444" s="247"/>
      <c r="O7444" s="247"/>
      <c r="P7444" s="247"/>
      <c r="Q7444" s="247"/>
    </row>
    <row r="7445" spans="13:17">
      <c r="M7445" s="247"/>
      <c r="N7445" s="247"/>
      <c r="O7445" s="247"/>
      <c r="P7445" s="247"/>
      <c r="Q7445" s="247"/>
    </row>
    <row r="7446" spans="13:17">
      <c r="M7446" s="247"/>
      <c r="N7446" s="247"/>
      <c r="O7446" s="247"/>
      <c r="P7446" s="247"/>
      <c r="Q7446" s="247"/>
    </row>
    <row r="7447" spans="13:17">
      <c r="M7447" s="247"/>
      <c r="N7447" s="247"/>
      <c r="O7447" s="247"/>
      <c r="P7447" s="247"/>
      <c r="Q7447" s="247"/>
    </row>
    <row r="7448" spans="13:17">
      <c r="M7448" s="247"/>
      <c r="N7448" s="247"/>
      <c r="O7448" s="247"/>
      <c r="P7448" s="247"/>
      <c r="Q7448" s="247"/>
    </row>
    <row r="7449" spans="13:17">
      <c r="M7449" s="247"/>
      <c r="N7449" s="247"/>
      <c r="O7449" s="247"/>
      <c r="P7449" s="247"/>
      <c r="Q7449" s="247"/>
    </row>
    <row r="7450" spans="13:17">
      <c r="M7450" s="247"/>
      <c r="N7450" s="247"/>
      <c r="O7450" s="247"/>
      <c r="P7450" s="247"/>
      <c r="Q7450" s="247"/>
    </row>
    <row r="7451" spans="13:17">
      <c r="M7451" s="247"/>
      <c r="N7451" s="247"/>
      <c r="O7451" s="247"/>
      <c r="P7451" s="247"/>
      <c r="Q7451" s="247"/>
    </row>
    <row r="7452" spans="13:17">
      <c r="M7452" s="247"/>
      <c r="N7452" s="247"/>
      <c r="O7452" s="247"/>
      <c r="P7452" s="247"/>
      <c r="Q7452" s="247"/>
    </row>
    <row r="7453" spans="13:17">
      <c r="M7453" s="247"/>
      <c r="N7453" s="247"/>
      <c r="O7453" s="247"/>
      <c r="P7453" s="247"/>
      <c r="Q7453" s="247"/>
    </row>
    <row r="7454" spans="13:17">
      <c r="M7454" s="247"/>
      <c r="N7454" s="247"/>
      <c r="O7454" s="247"/>
      <c r="P7454" s="247"/>
      <c r="Q7454" s="247"/>
    </row>
    <row r="7455" spans="13:17">
      <c r="M7455" s="247"/>
      <c r="N7455" s="247"/>
      <c r="O7455" s="247"/>
      <c r="P7455" s="247"/>
      <c r="Q7455" s="247"/>
    </row>
    <row r="7456" spans="13:17">
      <c r="M7456" s="247"/>
      <c r="N7456" s="247"/>
      <c r="O7456" s="247"/>
      <c r="P7456" s="247"/>
      <c r="Q7456" s="247"/>
    </row>
    <row r="7457" spans="13:17">
      <c r="M7457" s="247"/>
      <c r="N7457" s="247"/>
      <c r="O7457" s="247"/>
      <c r="P7457" s="247"/>
      <c r="Q7457" s="247"/>
    </row>
    <row r="7458" spans="13:17">
      <c r="M7458" s="247"/>
      <c r="N7458" s="247"/>
      <c r="O7458" s="247"/>
      <c r="P7458" s="247"/>
      <c r="Q7458" s="247"/>
    </row>
    <row r="7459" spans="13:17">
      <c r="M7459" s="247"/>
      <c r="N7459" s="247"/>
      <c r="O7459" s="247"/>
      <c r="P7459" s="247"/>
      <c r="Q7459" s="247"/>
    </row>
    <row r="7460" spans="13:17">
      <c r="M7460" s="247"/>
      <c r="N7460" s="247"/>
      <c r="O7460" s="247"/>
      <c r="P7460" s="247"/>
      <c r="Q7460" s="247"/>
    </row>
    <row r="7461" spans="13:17">
      <c r="M7461" s="247"/>
      <c r="N7461" s="247"/>
      <c r="O7461" s="247"/>
      <c r="P7461" s="247"/>
      <c r="Q7461" s="247"/>
    </row>
    <row r="7462" spans="13:17">
      <c r="M7462" s="247"/>
      <c r="N7462" s="247"/>
      <c r="O7462" s="247"/>
      <c r="P7462" s="247"/>
      <c r="Q7462" s="247"/>
    </row>
    <row r="7463" spans="13:17">
      <c r="M7463" s="247"/>
      <c r="N7463" s="247"/>
      <c r="O7463" s="247"/>
      <c r="P7463" s="247"/>
      <c r="Q7463" s="247"/>
    </row>
    <row r="7464" spans="13:17">
      <c r="M7464" s="247"/>
      <c r="N7464" s="247"/>
      <c r="O7464" s="247"/>
      <c r="P7464" s="247"/>
      <c r="Q7464" s="247"/>
    </row>
    <row r="7465" spans="13:17">
      <c r="M7465" s="247"/>
      <c r="N7465" s="247"/>
      <c r="O7465" s="247"/>
      <c r="P7465" s="247"/>
      <c r="Q7465" s="247"/>
    </row>
    <row r="7466" spans="13:17">
      <c r="M7466" s="247"/>
      <c r="N7466" s="247"/>
      <c r="O7466" s="247"/>
      <c r="P7466" s="247"/>
      <c r="Q7466" s="247"/>
    </row>
    <row r="7467" spans="13:17">
      <c r="M7467" s="247"/>
      <c r="N7467" s="247"/>
      <c r="O7467" s="247"/>
      <c r="P7467" s="247"/>
      <c r="Q7467" s="247"/>
    </row>
    <row r="7468" spans="13:17">
      <c r="M7468" s="247"/>
      <c r="N7468" s="247"/>
      <c r="O7468" s="247"/>
      <c r="P7468" s="247"/>
      <c r="Q7468" s="247"/>
    </row>
    <row r="7469" spans="13:17">
      <c r="M7469" s="247"/>
      <c r="N7469" s="247"/>
      <c r="O7469" s="247"/>
      <c r="P7469" s="247"/>
      <c r="Q7469" s="247"/>
    </row>
    <row r="7470" spans="13:17">
      <c r="M7470" s="247"/>
      <c r="N7470" s="247"/>
      <c r="O7470" s="247"/>
      <c r="P7470" s="247"/>
      <c r="Q7470" s="247"/>
    </row>
    <row r="7471" spans="13:17">
      <c r="M7471" s="247"/>
      <c r="N7471" s="247"/>
      <c r="O7471" s="247"/>
      <c r="P7471" s="247"/>
      <c r="Q7471" s="247"/>
    </row>
    <row r="7472" spans="13:17">
      <c r="M7472" s="247"/>
      <c r="N7472" s="247"/>
      <c r="O7472" s="247"/>
      <c r="P7472" s="247"/>
      <c r="Q7472" s="247"/>
    </row>
    <row r="7473" spans="13:17">
      <c r="M7473" s="247"/>
      <c r="N7473" s="247"/>
      <c r="O7473" s="247"/>
      <c r="P7473" s="247"/>
      <c r="Q7473" s="247"/>
    </row>
    <row r="7474" spans="13:17">
      <c r="M7474" s="247"/>
      <c r="N7474" s="247"/>
      <c r="O7474" s="247"/>
      <c r="P7474" s="247"/>
      <c r="Q7474" s="247"/>
    </row>
    <row r="7475" spans="13:17">
      <c r="M7475" s="247"/>
      <c r="N7475" s="247"/>
      <c r="O7475" s="247"/>
      <c r="P7475" s="247"/>
      <c r="Q7475" s="247"/>
    </row>
    <row r="7476" spans="13:17">
      <c r="M7476" s="247"/>
      <c r="N7476" s="247"/>
      <c r="O7476" s="247"/>
      <c r="P7476" s="247"/>
      <c r="Q7476" s="247"/>
    </row>
    <row r="7477" spans="13:17">
      <c r="M7477" s="247"/>
      <c r="N7477" s="247"/>
      <c r="O7477" s="247"/>
      <c r="P7477" s="247"/>
      <c r="Q7477" s="247"/>
    </row>
    <row r="7478" spans="13:17">
      <c r="M7478" s="247"/>
      <c r="N7478" s="247"/>
      <c r="O7478" s="247"/>
      <c r="P7478" s="247"/>
      <c r="Q7478" s="247"/>
    </row>
    <row r="7479" spans="13:17">
      <c r="M7479" s="247"/>
      <c r="N7479" s="247"/>
      <c r="O7479" s="247"/>
      <c r="P7479" s="247"/>
      <c r="Q7479" s="247"/>
    </row>
    <row r="7480" spans="13:17">
      <c r="M7480" s="247"/>
      <c r="N7480" s="247"/>
      <c r="O7480" s="247"/>
      <c r="P7480" s="247"/>
      <c r="Q7480" s="247"/>
    </row>
    <row r="7481" spans="13:17">
      <c r="M7481" s="247"/>
      <c r="N7481" s="247"/>
      <c r="O7481" s="247"/>
      <c r="P7481" s="247"/>
      <c r="Q7481" s="247"/>
    </row>
    <row r="7482" spans="13:17">
      <c r="M7482" s="247"/>
      <c r="N7482" s="247"/>
      <c r="O7482" s="247"/>
      <c r="P7482" s="247"/>
      <c r="Q7482" s="247"/>
    </row>
    <row r="7483" spans="13:17">
      <c r="M7483" s="247"/>
      <c r="N7483" s="247"/>
      <c r="O7483" s="247"/>
      <c r="P7483" s="247"/>
      <c r="Q7483" s="247"/>
    </row>
    <row r="7484" spans="13:17">
      <c r="M7484" s="247"/>
      <c r="N7484" s="247"/>
      <c r="O7484" s="247"/>
      <c r="P7484" s="247"/>
      <c r="Q7484" s="247"/>
    </row>
    <row r="7485" spans="13:17">
      <c r="M7485" s="247"/>
      <c r="N7485" s="247"/>
      <c r="O7485" s="247"/>
      <c r="P7485" s="247"/>
      <c r="Q7485" s="247"/>
    </row>
    <row r="7486" spans="13:17">
      <c r="M7486" s="247"/>
      <c r="N7486" s="247"/>
      <c r="O7486" s="247"/>
      <c r="P7486" s="247"/>
      <c r="Q7486" s="247"/>
    </row>
    <row r="7487" spans="13:17">
      <c r="M7487" s="247"/>
      <c r="N7487" s="247"/>
      <c r="O7487" s="247"/>
      <c r="P7487" s="247"/>
      <c r="Q7487" s="247"/>
    </row>
    <row r="7488" spans="13:17">
      <c r="M7488" s="247"/>
      <c r="N7488" s="247"/>
      <c r="O7488" s="247"/>
      <c r="P7488" s="247"/>
      <c r="Q7488" s="247"/>
    </row>
    <row r="7489" spans="13:17">
      <c r="M7489" s="247"/>
      <c r="N7489" s="247"/>
      <c r="O7489" s="247"/>
      <c r="P7489" s="247"/>
      <c r="Q7489" s="247"/>
    </row>
    <row r="7490" spans="13:17">
      <c r="M7490" s="247"/>
      <c r="N7490" s="247"/>
      <c r="O7490" s="247"/>
      <c r="P7490" s="247"/>
      <c r="Q7490" s="247"/>
    </row>
    <row r="7491" spans="13:17">
      <c r="M7491" s="247"/>
      <c r="N7491" s="247"/>
      <c r="O7491" s="247"/>
      <c r="P7491" s="247"/>
      <c r="Q7491" s="247"/>
    </row>
    <row r="7492" spans="13:17">
      <c r="M7492" s="247"/>
      <c r="N7492" s="247"/>
      <c r="O7492" s="247"/>
      <c r="P7492" s="247"/>
      <c r="Q7492" s="247"/>
    </row>
    <row r="7493" spans="13:17">
      <c r="M7493" s="247"/>
      <c r="N7493" s="247"/>
      <c r="O7493" s="247"/>
      <c r="P7493" s="247"/>
      <c r="Q7493" s="247"/>
    </row>
    <row r="7494" spans="13:17">
      <c r="M7494" s="247"/>
      <c r="N7494" s="247"/>
      <c r="O7494" s="247"/>
      <c r="P7494" s="247"/>
      <c r="Q7494" s="247"/>
    </row>
    <row r="7495" spans="13:17">
      <c r="M7495" s="247"/>
      <c r="N7495" s="247"/>
      <c r="O7495" s="247"/>
      <c r="P7495" s="247"/>
      <c r="Q7495" s="247"/>
    </row>
    <row r="7496" spans="13:17">
      <c r="M7496" s="247"/>
      <c r="N7496" s="247"/>
      <c r="O7496" s="247"/>
      <c r="P7496" s="247"/>
      <c r="Q7496" s="247"/>
    </row>
    <row r="7497" spans="13:17">
      <c r="M7497" s="247"/>
      <c r="N7497" s="247"/>
      <c r="O7497" s="247"/>
      <c r="P7497" s="247"/>
      <c r="Q7497" s="247"/>
    </row>
    <row r="7498" spans="13:17">
      <c r="M7498" s="247"/>
      <c r="N7498" s="247"/>
      <c r="O7498" s="247"/>
      <c r="P7498" s="247"/>
      <c r="Q7498" s="247"/>
    </row>
    <row r="7499" spans="13:17">
      <c r="M7499" s="247"/>
      <c r="N7499" s="247"/>
      <c r="O7499" s="247"/>
      <c r="P7499" s="247"/>
      <c r="Q7499" s="247"/>
    </row>
    <row r="7500" spans="13:17">
      <c r="M7500" s="247"/>
      <c r="N7500" s="247"/>
      <c r="O7500" s="247"/>
      <c r="P7500" s="247"/>
      <c r="Q7500" s="247"/>
    </row>
    <row r="7501" spans="13:17">
      <c r="M7501" s="247"/>
      <c r="N7501" s="247"/>
      <c r="O7501" s="247"/>
      <c r="P7501" s="247"/>
      <c r="Q7501" s="247"/>
    </row>
    <row r="7502" spans="13:17">
      <c r="M7502" s="247"/>
      <c r="N7502" s="247"/>
      <c r="O7502" s="247"/>
      <c r="P7502" s="247"/>
      <c r="Q7502" s="247"/>
    </row>
    <row r="7503" spans="13:17">
      <c r="M7503" s="247"/>
      <c r="N7503" s="247"/>
      <c r="O7503" s="247"/>
      <c r="P7503" s="247"/>
      <c r="Q7503" s="247"/>
    </row>
    <row r="7504" spans="13:17">
      <c r="M7504" s="247"/>
      <c r="N7504" s="247"/>
      <c r="O7504" s="247"/>
      <c r="P7504" s="247"/>
      <c r="Q7504" s="247"/>
    </row>
    <row r="7505" spans="13:17">
      <c r="M7505" s="247"/>
      <c r="N7505" s="247"/>
      <c r="O7505" s="247"/>
      <c r="P7505" s="247"/>
      <c r="Q7505" s="247"/>
    </row>
    <row r="7506" spans="13:17">
      <c r="M7506" s="247"/>
      <c r="N7506" s="247"/>
      <c r="O7506" s="247"/>
      <c r="P7506" s="247"/>
      <c r="Q7506" s="247"/>
    </row>
    <row r="7507" spans="13:17">
      <c r="M7507" s="247"/>
      <c r="N7507" s="247"/>
      <c r="O7507" s="247"/>
      <c r="P7507" s="247"/>
      <c r="Q7507" s="247"/>
    </row>
    <row r="7508" spans="13:17">
      <c r="M7508" s="247"/>
      <c r="N7508" s="247"/>
      <c r="O7508" s="247"/>
      <c r="P7508" s="247"/>
      <c r="Q7508" s="247"/>
    </row>
    <row r="7509" spans="13:17">
      <c r="M7509" s="247"/>
      <c r="N7509" s="247"/>
      <c r="O7509" s="247"/>
      <c r="P7509" s="247"/>
      <c r="Q7509" s="247"/>
    </row>
    <row r="7510" spans="13:17">
      <c r="M7510" s="247"/>
      <c r="N7510" s="247"/>
      <c r="O7510" s="247"/>
      <c r="P7510" s="247"/>
      <c r="Q7510" s="247"/>
    </row>
    <row r="7511" spans="13:17">
      <c r="M7511" s="247"/>
      <c r="N7511" s="247"/>
      <c r="O7511" s="247"/>
      <c r="P7511" s="247"/>
      <c r="Q7511" s="247"/>
    </row>
    <row r="7512" spans="13:17">
      <c r="M7512" s="247"/>
      <c r="N7512" s="247"/>
      <c r="O7512" s="247"/>
      <c r="P7512" s="247"/>
      <c r="Q7512" s="247"/>
    </row>
    <row r="7513" spans="13:17">
      <c r="M7513" s="247"/>
      <c r="N7513" s="247"/>
      <c r="O7513" s="247"/>
      <c r="P7513" s="247"/>
      <c r="Q7513" s="247"/>
    </row>
    <row r="7514" spans="13:17">
      <c r="M7514" s="247"/>
      <c r="N7514" s="247"/>
      <c r="O7514" s="247"/>
      <c r="P7514" s="247"/>
      <c r="Q7514" s="247"/>
    </row>
    <row r="7515" spans="13:17">
      <c r="M7515" s="247"/>
      <c r="N7515" s="247"/>
      <c r="O7515" s="247"/>
      <c r="P7515" s="247"/>
      <c r="Q7515" s="247"/>
    </row>
    <row r="7516" spans="13:17">
      <c r="M7516" s="247"/>
      <c r="N7516" s="247"/>
      <c r="O7516" s="247"/>
      <c r="P7516" s="247"/>
      <c r="Q7516" s="247"/>
    </row>
    <row r="7517" spans="13:17">
      <c r="M7517" s="247"/>
      <c r="N7517" s="247"/>
      <c r="O7517" s="247"/>
      <c r="P7517" s="247"/>
      <c r="Q7517" s="247"/>
    </row>
    <row r="7518" spans="13:17">
      <c r="M7518" s="247"/>
      <c r="N7518" s="247"/>
      <c r="O7518" s="247"/>
      <c r="P7518" s="247"/>
      <c r="Q7518" s="247"/>
    </row>
    <row r="7519" spans="13:17">
      <c r="M7519" s="247"/>
      <c r="N7519" s="247"/>
      <c r="O7519" s="247"/>
      <c r="P7519" s="247"/>
      <c r="Q7519" s="247"/>
    </row>
    <row r="7520" spans="13:17">
      <c r="M7520" s="247"/>
      <c r="N7520" s="247"/>
      <c r="O7520" s="247"/>
      <c r="P7520" s="247"/>
      <c r="Q7520" s="247"/>
    </row>
    <row r="7521" spans="13:17">
      <c r="M7521" s="247"/>
      <c r="N7521" s="247"/>
      <c r="O7521" s="247"/>
      <c r="P7521" s="247"/>
      <c r="Q7521" s="247"/>
    </row>
    <row r="7522" spans="13:17">
      <c r="M7522" s="247"/>
      <c r="N7522" s="247"/>
      <c r="O7522" s="247"/>
      <c r="P7522" s="247"/>
      <c r="Q7522" s="247"/>
    </row>
    <row r="7523" spans="13:17">
      <c r="M7523" s="247"/>
      <c r="N7523" s="247"/>
      <c r="O7523" s="247"/>
      <c r="P7523" s="247"/>
      <c r="Q7523" s="247"/>
    </row>
    <row r="7524" spans="13:17">
      <c r="M7524" s="247"/>
      <c r="N7524" s="247"/>
      <c r="O7524" s="247"/>
      <c r="P7524" s="247"/>
      <c r="Q7524" s="247"/>
    </row>
    <row r="7525" spans="13:17">
      <c r="M7525" s="247"/>
      <c r="N7525" s="247"/>
      <c r="O7525" s="247"/>
      <c r="P7525" s="247"/>
      <c r="Q7525" s="247"/>
    </row>
    <row r="7526" spans="13:17">
      <c r="M7526" s="247"/>
      <c r="N7526" s="247"/>
      <c r="O7526" s="247"/>
      <c r="P7526" s="247"/>
      <c r="Q7526" s="247"/>
    </row>
    <row r="7527" spans="13:17">
      <c r="M7527" s="247"/>
      <c r="N7527" s="247"/>
      <c r="O7527" s="247"/>
      <c r="P7527" s="247"/>
      <c r="Q7527" s="247"/>
    </row>
    <row r="7528" spans="13:17">
      <c r="M7528" s="247"/>
      <c r="N7528" s="247"/>
      <c r="O7528" s="247"/>
      <c r="P7528" s="247"/>
      <c r="Q7528" s="247"/>
    </row>
    <row r="7529" spans="13:17">
      <c r="M7529" s="247"/>
      <c r="N7529" s="247"/>
      <c r="O7529" s="247"/>
      <c r="P7529" s="247"/>
      <c r="Q7529" s="247"/>
    </row>
    <row r="7530" spans="13:17">
      <c r="M7530" s="247"/>
      <c r="N7530" s="247"/>
      <c r="O7530" s="247"/>
      <c r="P7530" s="247"/>
      <c r="Q7530" s="247"/>
    </row>
    <row r="7531" spans="13:17">
      <c r="M7531" s="247"/>
      <c r="N7531" s="247"/>
      <c r="O7531" s="247"/>
      <c r="P7531" s="247"/>
      <c r="Q7531" s="247"/>
    </row>
    <row r="7532" spans="13:17">
      <c r="M7532" s="247"/>
      <c r="N7532" s="247"/>
      <c r="O7532" s="247"/>
      <c r="P7532" s="247"/>
      <c r="Q7532" s="247"/>
    </row>
    <row r="7533" spans="13:17">
      <c r="M7533" s="247"/>
      <c r="N7533" s="247"/>
      <c r="O7533" s="247"/>
      <c r="P7533" s="247"/>
      <c r="Q7533" s="247"/>
    </row>
    <row r="7534" spans="13:17">
      <c r="M7534" s="247"/>
      <c r="N7534" s="247"/>
      <c r="O7534" s="247"/>
      <c r="P7534" s="247"/>
      <c r="Q7534" s="247"/>
    </row>
    <row r="7535" spans="13:17">
      <c r="M7535" s="247"/>
      <c r="N7535" s="247"/>
      <c r="O7535" s="247"/>
      <c r="P7535" s="247"/>
      <c r="Q7535" s="247"/>
    </row>
    <row r="7536" spans="13:17">
      <c r="M7536" s="247"/>
      <c r="N7536" s="247"/>
      <c r="O7536" s="247"/>
      <c r="P7536" s="247"/>
      <c r="Q7536" s="247"/>
    </row>
    <row r="7537" spans="13:17">
      <c r="M7537" s="247"/>
      <c r="N7537" s="247"/>
      <c r="O7537" s="247"/>
      <c r="P7537" s="247"/>
      <c r="Q7537" s="247"/>
    </row>
    <row r="7538" spans="13:17">
      <c r="M7538" s="247"/>
      <c r="N7538" s="247"/>
      <c r="O7538" s="247"/>
      <c r="P7538" s="247"/>
      <c r="Q7538" s="247"/>
    </row>
    <row r="7539" spans="13:17">
      <c r="M7539" s="247"/>
      <c r="N7539" s="247"/>
      <c r="O7539" s="247"/>
      <c r="P7539" s="247"/>
      <c r="Q7539" s="247"/>
    </row>
    <row r="7540" spans="13:17">
      <c r="M7540" s="247"/>
      <c r="N7540" s="247"/>
      <c r="O7540" s="247"/>
      <c r="P7540" s="247"/>
      <c r="Q7540" s="247"/>
    </row>
    <row r="7541" spans="13:17">
      <c r="M7541" s="247"/>
      <c r="N7541" s="247"/>
      <c r="O7541" s="247"/>
      <c r="P7541" s="247"/>
      <c r="Q7541" s="247"/>
    </row>
    <row r="7542" spans="13:17">
      <c r="M7542" s="247"/>
      <c r="N7542" s="247"/>
      <c r="O7542" s="247"/>
      <c r="P7542" s="247"/>
      <c r="Q7542" s="247"/>
    </row>
    <row r="7543" spans="13:17">
      <c r="M7543" s="247"/>
      <c r="N7543" s="247"/>
      <c r="O7543" s="247"/>
      <c r="P7543" s="247"/>
      <c r="Q7543" s="247"/>
    </row>
    <row r="7544" spans="13:17">
      <c r="M7544" s="247"/>
      <c r="N7544" s="247"/>
      <c r="O7544" s="247"/>
      <c r="P7544" s="247"/>
      <c r="Q7544" s="247"/>
    </row>
    <row r="7545" spans="13:17">
      <c r="M7545" s="247"/>
      <c r="N7545" s="247"/>
      <c r="O7545" s="247"/>
      <c r="P7545" s="247"/>
      <c r="Q7545" s="247"/>
    </row>
    <row r="7546" spans="13:17">
      <c r="M7546" s="247"/>
      <c r="N7546" s="247"/>
      <c r="O7546" s="247"/>
      <c r="P7546" s="247"/>
      <c r="Q7546" s="247"/>
    </row>
    <row r="7547" spans="13:17">
      <c r="M7547" s="247"/>
      <c r="N7547" s="247"/>
      <c r="O7547" s="247"/>
      <c r="P7547" s="247"/>
      <c r="Q7547" s="247"/>
    </row>
    <row r="7548" spans="13:17">
      <c r="M7548" s="247"/>
      <c r="N7548" s="247"/>
      <c r="O7548" s="247"/>
      <c r="P7548" s="247"/>
      <c r="Q7548" s="247"/>
    </row>
    <row r="7549" spans="13:17">
      <c r="M7549" s="247"/>
      <c r="N7549" s="247"/>
      <c r="O7549" s="247"/>
      <c r="P7549" s="247"/>
      <c r="Q7549" s="247"/>
    </row>
    <row r="7550" spans="13:17">
      <c r="M7550" s="247"/>
      <c r="N7550" s="247"/>
      <c r="O7550" s="247"/>
      <c r="P7550" s="247"/>
      <c r="Q7550" s="247"/>
    </row>
    <row r="7551" spans="13:17">
      <c r="M7551" s="247"/>
      <c r="N7551" s="247"/>
      <c r="O7551" s="247"/>
      <c r="P7551" s="247"/>
      <c r="Q7551" s="247"/>
    </row>
    <row r="7552" spans="13:17">
      <c r="M7552" s="247"/>
      <c r="N7552" s="247"/>
      <c r="O7552" s="247"/>
      <c r="P7552" s="247"/>
      <c r="Q7552" s="247"/>
    </row>
    <row r="7553" spans="13:17">
      <c r="M7553" s="247"/>
      <c r="N7553" s="247"/>
      <c r="O7553" s="247"/>
      <c r="P7553" s="247"/>
      <c r="Q7553" s="247"/>
    </row>
    <row r="7554" spans="13:17">
      <c r="M7554" s="247"/>
      <c r="N7554" s="247"/>
      <c r="O7554" s="247"/>
      <c r="P7554" s="247"/>
      <c r="Q7554" s="247"/>
    </row>
    <row r="7555" spans="13:17">
      <c r="M7555" s="247"/>
      <c r="N7555" s="247"/>
      <c r="O7555" s="247"/>
      <c r="P7555" s="247"/>
      <c r="Q7555" s="247"/>
    </row>
    <row r="7556" spans="13:17">
      <c r="M7556" s="247"/>
      <c r="N7556" s="247"/>
      <c r="O7556" s="247"/>
      <c r="P7556" s="247"/>
      <c r="Q7556" s="247"/>
    </row>
    <row r="7557" spans="13:17">
      <c r="M7557" s="247"/>
      <c r="N7557" s="247"/>
      <c r="O7557" s="247"/>
      <c r="P7557" s="247"/>
      <c r="Q7557" s="247"/>
    </row>
    <row r="7558" spans="13:17">
      <c r="M7558" s="247"/>
      <c r="N7558" s="247"/>
      <c r="O7558" s="247"/>
      <c r="P7558" s="247"/>
      <c r="Q7558" s="247"/>
    </row>
    <row r="7559" spans="13:17">
      <c r="M7559" s="247"/>
      <c r="N7559" s="247"/>
      <c r="O7559" s="247"/>
      <c r="P7559" s="247"/>
      <c r="Q7559" s="247"/>
    </row>
    <row r="7560" spans="13:17">
      <c r="M7560" s="247"/>
      <c r="N7560" s="247"/>
      <c r="O7560" s="247"/>
      <c r="P7560" s="247"/>
      <c r="Q7560" s="247"/>
    </row>
    <row r="7561" spans="13:17">
      <c r="M7561" s="247"/>
      <c r="N7561" s="247"/>
      <c r="O7561" s="247"/>
      <c r="P7561" s="247"/>
      <c r="Q7561" s="247"/>
    </row>
    <row r="7562" spans="13:17">
      <c r="M7562" s="247"/>
      <c r="N7562" s="247"/>
      <c r="O7562" s="247"/>
      <c r="P7562" s="247"/>
      <c r="Q7562" s="247"/>
    </row>
    <row r="7563" spans="13:17">
      <c r="M7563" s="247"/>
      <c r="N7563" s="247"/>
      <c r="O7563" s="247"/>
      <c r="P7563" s="247"/>
      <c r="Q7563" s="247"/>
    </row>
    <row r="7564" spans="13:17">
      <c r="M7564" s="247"/>
      <c r="N7564" s="247"/>
      <c r="O7564" s="247"/>
      <c r="P7564" s="247"/>
      <c r="Q7564" s="247"/>
    </row>
    <row r="7565" spans="13:17">
      <c r="M7565" s="247"/>
      <c r="N7565" s="247"/>
      <c r="O7565" s="247"/>
      <c r="P7565" s="247"/>
      <c r="Q7565" s="247"/>
    </row>
    <row r="7566" spans="13:17">
      <c r="M7566" s="247"/>
      <c r="N7566" s="247"/>
      <c r="O7566" s="247"/>
      <c r="P7566" s="247"/>
      <c r="Q7566" s="247"/>
    </row>
    <row r="7567" spans="13:17">
      <c r="M7567" s="247"/>
      <c r="N7567" s="247"/>
      <c r="O7567" s="247"/>
      <c r="P7567" s="247"/>
      <c r="Q7567" s="247"/>
    </row>
    <row r="7568" spans="13:17">
      <c r="M7568" s="247"/>
      <c r="N7568" s="247"/>
      <c r="O7568" s="247"/>
      <c r="P7568" s="247"/>
      <c r="Q7568" s="247"/>
    </row>
    <row r="7569" spans="13:17">
      <c r="M7569" s="247"/>
      <c r="N7569" s="247"/>
      <c r="O7569" s="247"/>
      <c r="P7569" s="247"/>
      <c r="Q7569" s="247"/>
    </row>
    <row r="7570" spans="13:17">
      <c r="M7570" s="247"/>
      <c r="N7570" s="247"/>
      <c r="O7570" s="247"/>
      <c r="P7570" s="247"/>
      <c r="Q7570" s="247"/>
    </row>
    <row r="7571" spans="13:17">
      <c r="M7571" s="247"/>
      <c r="N7571" s="247"/>
      <c r="O7571" s="247"/>
      <c r="P7571" s="247"/>
      <c r="Q7571" s="247"/>
    </row>
    <row r="7572" spans="13:17">
      <c r="M7572" s="247"/>
      <c r="N7572" s="247"/>
      <c r="O7572" s="247"/>
      <c r="P7572" s="247"/>
      <c r="Q7572" s="247"/>
    </row>
    <row r="7573" spans="13:17">
      <c r="M7573" s="247"/>
      <c r="N7573" s="247"/>
      <c r="O7573" s="247"/>
      <c r="P7573" s="247"/>
      <c r="Q7573" s="247"/>
    </row>
    <row r="7574" spans="13:17">
      <c r="M7574" s="247"/>
      <c r="N7574" s="247"/>
      <c r="O7574" s="247"/>
      <c r="P7574" s="247"/>
      <c r="Q7574" s="247"/>
    </row>
    <row r="7575" spans="13:17">
      <c r="M7575" s="247"/>
      <c r="N7575" s="247"/>
      <c r="O7575" s="247"/>
      <c r="P7575" s="247"/>
      <c r="Q7575" s="247"/>
    </row>
    <row r="7576" spans="13:17">
      <c r="M7576" s="247"/>
      <c r="N7576" s="247"/>
      <c r="O7576" s="247"/>
      <c r="P7576" s="247"/>
      <c r="Q7576" s="247"/>
    </row>
    <row r="7577" spans="13:17">
      <c r="M7577" s="247"/>
      <c r="N7577" s="247"/>
      <c r="O7577" s="247"/>
      <c r="P7577" s="247"/>
      <c r="Q7577" s="247"/>
    </row>
    <row r="7578" spans="13:17">
      <c r="M7578" s="247"/>
      <c r="N7578" s="247"/>
      <c r="O7578" s="247"/>
      <c r="P7578" s="247"/>
      <c r="Q7578" s="247"/>
    </row>
    <row r="7579" spans="13:17">
      <c r="M7579" s="247"/>
      <c r="N7579" s="247"/>
      <c r="O7579" s="247"/>
      <c r="P7579" s="247"/>
      <c r="Q7579" s="247"/>
    </row>
    <row r="7580" spans="13:17">
      <c r="M7580" s="247"/>
      <c r="N7580" s="247"/>
      <c r="O7580" s="247"/>
      <c r="P7580" s="247"/>
      <c r="Q7580" s="247"/>
    </row>
    <row r="7581" spans="13:17">
      <c r="M7581" s="247"/>
      <c r="N7581" s="247"/>
      <c r="O7581" s="247"/>
      <c r="P7581" s="247"/>
      <c r="Q7581" s="247"/>
    </row>
    <row r="7582" spans="13:17">
      <c r="M7582" s="247"/>
      <c r="N7582" s="247"/>
      <c r="O7582" s="247"/>
      <c r="P7582" s="247"/>
      <c r="Q7582" s="247"/>
    </row>
    <row r="7583" spans="13:17">
      <c r="M7583" s="247"/>
      <c r="N7583" s="247"/>
      <c r="O7583" s="247"/>
      <c r="P7583" s="247"/>
      <c r="Q7583" s="247"/>
    </row>
    <row r="7584" spans="13:17">
      <c r="M7584" s="247"/>
      <c r="N7584" s="247"/>
      <c r="O7584" s="247"/>
      <c r="P7584" s="247"/>
      <c r="Q7584" s="247"/>
    </row>
    <row r="7585" spans="13:17">
      <c r="M7585" s="247"/>
      <c r="N7585" s="247"/>
      <c r="O7585" s="247"/>
      <c r="P7585" s="247"/>
      <c r="Q7585" s="247"/>
    </row>
    <row r="7586" spans="13:17">
      <c r="M7586" s="247"/>
      <c r="N7586" s="247"/>
      <c r="O7586" s="247"/>
      <c r="P7586" s="247"/>
      <c r="Q7586" s="247"/>
    </row>
    <row r="7587" spans="13:17">
      <c r="M7587" s="247"/>
      <c r="N7587" s="247"/>
      <c r="O7587" s="247"/>
      <c r="P7587" s="247"/>
      <c r="Q7587" s="247"/>
    </row>
    <row r="7588" spans="13:17">
      <c r="M7588" s="247"/>
      <c r="N7588" s="247"/>
      <c r="O7588" s="247"/>
      <c r="P7588" s="247"/>
      <c r="Q7588" s="247"/>
    </row>
    <row r="7589" spans="13:17">
      <c r="M7589" s="247"/>
      <c r="N7589" s="247"/>
      <c r="O7589" s="247"/>
      <c r="P7589" s="247"/>
      <c r="Q7589" s="247"/>
    </row>
    <row r="7590" spans="13:17">
      <c r="M7590" s="247"/>
      <c r="N7590" s="247"/>
      <c r="O7590" s="247"/>
      <c r="P7590" s="247"/>
      <c r="Q7590" s="247"/>
    </row>
    <row r="7591" spans="13:17">
      <c r="M7591" s="247"/>
      <c r="N7591" s="247"/>
      <c r="O7591" s="247"/>
      <c r="P7591" s="247"/>
      <c r="Q7591" s="247"/>
    </row>
    <row r="7592" spans="13:17">
      <c r="M7592" s="247"/>
      <c r="N7592" s="247"/>
      <c r="O7592" s="247"/>
      <c r="P7592" s="247"/>
      <c r="Q7592" s="247"/>
    </row>
    <row r="7593" spans="13:17">
      <c r="M7593" s="247"/>
      <c r="N7593" s="247"/>
      <c r="O7593" s="247"/>
      <c r="P7593" s="247"/>
      <c r="Q7593" s="247"/>
    </row>
    <row r="7594" spans="13:17">
      <c r="M7594" s="247"/>
      <c r="N7594" s="247"/>
      <c r="O7594" s="247"/>
      <c r="P7594" s="247"/>
      <c r="Q7594" s="247"/>
    </row>
    <row r="7595" spans="13:17">
      <c r="M7595" s="247"/>
      <c r="N7595" s="247"/>
      <c r="O7595" s="247"/>
      <c r="P7595" s="247"/>
      <c r="Q7595" s="247"/>
    </row>
    <row r="7596" spans="13:17">
      <c r="M7596" s="247"/>
      <c r="N7596" s="247"/>
      <c r="O7596" s="247"/>
      <c r="P7596" s="247"/>
      <c r="Q7596" s="247"/>
    </row>
    <row r="7597" spans="13:17">
      <c r="M7597" s="247"/>
      <c r="N7597" s="247"/>
      <c r="O7597" s="247"/>
      <c r="P7597" s="247"/>
      <c r="Q7597" s="247"/>
    </row>
    <row r="7598" spans="13:17">
      <c r="M7598" s="247"/>
      <c r="N7598" s="247"/>
      <c r="O7598" s="247"/>
      <c r="P7598" s="247"/>
      <c r="Q7598" s="247"/>
    </row>
    <row r="7599" spans="13:17">
      <c r="M7599" s="247"/>
      <c r="N7599" s="247"/>
      <c r="O7599" s="247"/>
      <c r="P7599" s="247"/>
      <c r="Q7599" s="247"/>
    </row>
    <row r="7600" spans="13:17">
      <c r="M7600" s="247"/>
      <c r="N7600" s="247"/>
      <c r="O7600" s="247"/>
      <c r="P7600" s="247"/>
      <c r="Q7600" s="247"/>
    </row>
    <row r="7601" spans="13:17">
      <c r="M7601" s="247"/>
      <c r="N7601" s="247"/>
      <c r="O7601" s="247"/>
      <c r="P7601" s="247"/>
      <c r="Q7601" s="247"/>
    </row>
    <row r="7602" spans="13:17">
      <c r="M7602" s="247"/>
      <c r="N7602" s="247"/>
      <c r="O7602" s="247"/>
      <c r="P7602" s="247"/>
      <c r="Q7602" s="247"/>
    </row>
    <row r="7603" spans="13:17">
      <c r="M7603" s="247"/>
      <c r="N7603" s="247"/>
      <c r="O7603" s="247"/>
      <c r="P7603" s="247"/>
      <c r="Q7603" s="247"/>
    </row>
    <row r="7604" spans="13:17">
      <c r="M7604" s="247"/>
      <c r="N7604" s="247"/>
      <c r="O7604" s="247"/>
      <c r="P7604" s="247"/>
      <c r="Q7604" s="247"/>
    </row>
    <row r="7605" spans="13:17">
      <c r="M7605" s="247"/>
      <c r="N7605" s="247"/>
      <c r="O7605" s="247"/>
      <c r="P7605" s="247"/>
      <c r="Q7605" s="247"/>
    </row>
    <row r="7606" spans="13:17">
      <c r="M7606" s="247"/>
      <c r="N7606" s="247"/>
      <c r="O7606" s="247"/>
      <c r="P7606" s="247"/>
      <c r="Q7606" s="247"/>
    </row>
    <row r="7607" spans="13:17">
      <c r="M7607" s="247"/>
      <c r="N7607" s="247"/>
      <c r="O7607" s="247"/>
      <c r="P7607" s="247"/>
      <c r="Q7607" s="247"/>
    </row>
    <row r="7608" spans="13:17">
      <c r="M7608" s="247"/>
      <c r="N7608" s="247"/>
      <c r="O7608" s="247"/>
      <c r="P7608" s="247"/>
      <c r="Q7608" s="247"/>
    </row>
    <row r="7609" spans="13:17">
      <c r="M7609" s="247"/>
      <c r="N7609" s="247"/>
      <c r="O7609" s="247"/>
      <c r="P7609" s="247"/>
      <c r="Q7609" s="247"/>
    </row>
    <row r="7610" spans="13:17">
      <c r="M7610" s="247"/>
      <c r="N7610" s="247"/>
      <c r="O7610" s="247"/>
      <c r="P7610" s="247"/>
      <c r="Q7610" s="247"/>
    </row>
    <row r="7611" spans="13:17">
      <c r="M7611" s="247"/>
      <c r="N7611" s="247"/>
      <c r="O7611" s="247"/>
      <c r="P7611" s="247"/>
      <c r="Q7611" s="247"/>
    </row>
    <row r="7612" spans="13:17">
      <c r="M7612" s="247"/>
      <c r="N7612" s="247"/>
      <c r="O7612" s="247"/>
      <c r="P7612" s="247"/>
      <c r="Q7612" s="247"/>
    </row>
    <row r="7613" spans="13:17">
      <c r="M7613" s="247"/>
      <c r="N7613" s="247"/>
      <c r="O7613" s="247"/>
      <c r="P7613" s="247"/>
      <c r="Q7613" s="247"/>
    </row>
    <row r="7614" spans="13:17">
      <c r="M7614" s="247"/>
      <c r="N7614" s="247"/>
      <c r="O7614" s="247"/>
      <c r="P7614" s="247"/>
      <c r="Q7614" s="247"/>
    </row>
    <row r="7615" spans="13:17">
      <c r="M7615" s="247"/>
      <c r="N7615" s="247"/>
      <c r="O7615" s="247"/>
      <c r="P7615" s="247"/>
      <c r="Q7615" s="247"/>
    </row>
    <row r="7616" spans="13:17">
      <c r="M7616" s="247"/>
      <c r="N7616" s="247"/>
      <c r="O7616" s="247"/>
      <c r="P7616" s="247"/>
      <c r="Q7616" s="247"/>
    </row>
    <row r="7617" spans="13:17">
      <c r="M7617" s="247"/>
      <c r="N7617" s="247"/>
      <c r="O7617" s="247"/>
      <c r="P7617" s="247"/>
      <c r="Q7617" s="247"/>
    </row>
    <row r="7618" spans="13:17">
      <c r="M7618" s="247"/>
      <c r="N7618" s="247"/>
      <c r="O7618" s="247"/>
      <c r="P7618" s="247"/>
      <c r="Q7618" s="247"/>
    </row>
    <row r="7619" spans="13:17">
      <c r="M7619" s="247"/>
      <c r="N7619" s="247"/>
      <c r="O7619" s="247"/>
      <c r="P7619" s="247"/>
      <c r="Q7619" s="247"/>
    </row>
    <row r="7620" spans="13:17">
      <c r="M7620" s="247"/>
      <c r="N7620" s="247"/>
      <c r="O7620" s="247"/>
      <c r="P7620" s="247"/>
      <c r="Q7620" s="247"/>
    </row>
    <row r="7621" spans="13:17">
      <c r="M7621" s="247"/>
      <c r="N7621" s="247"/>
      <c r="O7621" s="247"/>
      <c r="P7621" s="247"/>
      <c r="Q7621" s="247"/>
    </row>
    <row r="7622" spans="13:17">
      <c r="M7622" s="247"/>
      <c r="N7622" s="247"/>
      <c r="O7622" s="247"/>
      <c r="P7622" s="247"/>
      <c r="Q7622" s="247"/>
    </row>
    <row r="7623" spans="13:17">
      <c r="M7623" s="247"/>
      <c r="N7623" s="247"/>
      <c r="O7623" s="247"/>
      <c r="P7623" s="247"/>
      <c r="Q7623" s="247"/>
    </row>
    <row r="7624" spans="13:17">
      <c r="M7624" s="247"/>
      <c r="N7624" s="247"/>
      <c r="O7624" s="247"/>
      <c r="P7624" s="247"/>
      <c r="Q7624" s="247"/>
    </row>
    <row r="7625" spans="13:17">
      <c r="M7625" s="247"/>
      <c r="N7625" s="247"/>
      <c r="O7625" s="247"/>
      <c r="P7625" s="247"/>
      <c r="Q7625" s="247"/>
    </row>
    <row r="7626" spans="13:17">
      <c r="M7626" s="247"/>
      <c r="N7626" s="247"/>
      <c r="O7626" s="247"/>
      <c r="P7626" s="247"/>
      <c r="Q7626" s="247"/>
    </row>
    <row r="7627" spans="13:17">
      <c r="M7627" s="247"/>
      <c r="N7627" s="247"/>
      <c r="O7627" s="247"/>
      <c r="P7627" s="247"/>
      <c r="Q7627" s="247"/>
    </row>
    <row r="7628" spans="13:17">
      <c r="M7628" s="247"/>
      <c r="N7628" s="247"/>
      <c r="O7628" s="247"/>
      <c r="P7628" s="247"/>
      <c r="Q7628" s="247"/>
    </row>
    <row r="7629" spans="13:17">
      <c r="M7629" s="247"/>
      <c r="N7629" s="247"/>
      <c r="O7629" s="247"/>
      <c r="P7629" s="247"/>
      <c r="Q7629" s="247"/>
    </row>
    <row r="7630" spans="13:17">
      <c r="M7630" s="247"/>
      <c r="N7630" s="247"/>
      <c r="O7630" s="247"/>
      <c r="P7630" s="247"/>
      <c r="Q7630" s="247"/>
    </row>
    <row r="7631" spans="13:17">
      <c r="M7631" s="247"/>
      <c r="N7631" s="247"/>
      <c r="O7631" s="247"/>
      <c r="P7631" s="247"/>
      <c r="Q7631" s="247"/>
    </row>
    <row r="7632" spans="13:17">
      <c r="M7632" s="247"/>
      <c r="N7632" s="247"/>
      <c r="O7632" s="247"/>
      <c r="P7632" s="247"/>
      <c r="Q7632" s="247"/>
    </row>
    <row r="7633" spans="13:17">
      <c r="M7633" s="247"/>
      <c r="N7633" s="247"/>
      <c r="O7633" s="247"/>
      <c r="P7633" s="247"/>
      <c r="Q7633" s="247"/>
    </row>
    <row r="7634" spans="13:17">
      <c r="M7634" s="247"/>
      <c r="N7634" s="247"/>
      <c r="O7634" s="247"/>
      <c r="P7634" s="247"/>
      <c r="Q7634" s="247"/>
    </row>
    <row r="7635" spans="13:17">
      <c r="M7635" s="247"/>
      <c r="N7635" s="247"/>
      <c r="O7635" s="247"/>
      <c r="P7635" s="247"/>
      <c r="Q7635" s="247"/>
    </row>
    <row r="7636" spans="13:17">
      <c r="M7636" s="247"/>
      <c r="N7636" s="247"/>
      <c r="O7636" s="247"/>
      <c r="P7636" s="247"/>
      <c r="Q7636" s="247"/>
    </row>
    <row r="7637" spans="13:17">
      <c r="M7637" s="247"/>
      <c r="N7637" s="247"/>
      <c r="O7637" s="247"/>
      <c r="P7637" s="247"/>
      <c r="Q7637" s="247"/>
    </row>
    <row r="7638" spans="13:17">
      <c r="M7638" s="247"/>
      <c r="N7638" s="247"/>
      <c r="O7638" s="247"/>
      <c r="P7638" s="247"/>
      <c r="Q7638" s="247"/>
    </row>
    <row r="7639" spans="13:17">
      <c r="M7639" s="247"/>
      <c r="N7639" s="247"/>
      <c r="O7639" s="247"/>
      <c r="P7639" s="247"/>
      <c r="Q7639" s="247"/>
    </row>
    <row r="7640" spans="13:17">
      <c r="M7640" s="247"/>
      <c r="N7640" s="247"/>
      <c r="O7640" s="247"/>
      <c r="P7640" s="247"/>
      <c r="Q7640" s="247"/>
    </row>
    <row r="7641" spans="13:17">
      <c r="M7641" s="247"/>
      <c r="N7641" s="247"/>
      <c r="O7641" s="247"/>
      <c r="P7641" s="247"/>
      <c r="Q7641" s="247"/>
    </row>
    <row r="7642" spans="13:17">
      <c r="M7642" s="247"/>
      <c r="N7642" s="247"/>
      <c r="O7642" s="247"/>
      <c r="P7642" s="247"/>
      <c r="Q7642" s="247"/>
    </row>
    <row r="7643" spans="13:17">
      <c r="M7643" s="247"/>
      <c r="N7643" s="247"/>
      <c r="O7643" s="247"/>
      <c r="P7643" s="247"/>
      <c r="Q7643" s="247"/>
    </row>
    <row r="7644" spans="13:17">
      <c r="M7644" s="247"/>
      <c r="N7644" s="247"/>
      <c r="O7644" s="247"/>
      <c r="P7644" s="247"/>
      <c r="Q7644" s="247"/>
    </row>
    <row r="7645" spans="13:17">
      <c r="M7645" s="247"/>
      <c r="N7645" s="247"/>
      <c r="O7645" s="247"/>
      <c r="P7645" s="247"/>
      <c r="Q7645" s="247"/>
    </row>
    <row r="7646" spans="13:17">
      <c r="M7646" s="247"/>
      <c r="N7646" s="247"/>
      <c r="O7646" s="247"/>
      <c r="P7646" s="247"/>
      <c r="Q7646" s="247"/>
    </row>
    <row r="7647" spans="13:17">
      <c r="M7647" s="247"/>
      <c r="N7647" s="247"/>
      <c r="O7647" s="247"/>
      <c r="P7647" s="247"/>
      <c r="Q7647" s="247"/>
    </row>
    <row r="7648" spans="13:17">
      <c r="M7648" s="247"/>
      <c r="N7648" s="247"/>
      <c r="O7648" s="247"/>
      <c r="P7648" s="247"/>
      <c r="Q7648" s="247"/>
    </row>
    <row r="7649" spans="13:17">
      <c r="M7649" s="247"/>
      <c r="N7649" s="247"/>
      <c r="O7649" s="247"/>
      <c r="P7649" s="247"/>
      <c r="Q7649" s="247"/>
    </row>
    <row r="7650" spans="13:17">
      <c r="M7650" s="247"/>
      <c r="N7650" s="247"/>
      <c r="O7650" s="247"/>
      <c r="P7650" s="247"/>
      <c r="Q7650" s="247"/>
    </row>
    <row r="7651" spans="13:17">
      <c r="M7651" s="247"/>
      <c r="N7651" s="247"/>
      <c r="O7651" s="247"/>
      <c r="P7651" s="247"/>
      <c r="Q7651" s="247"/>
    </row>
    <row r="7652" spans="13:17">
      <c r="M7652" s="247"/>
      <c r="N7652" s="247"/>
      <c r="O7652" s="247"/>
      <c r="P7652" s="247"/>
      <c r="Q7652" s="247"/>
    </row>
    <row r="7653" spans="13:17">
      <c r="M7653" s="247"/>
      <c r="N7653" s="247"/>
      <c r="O7653" s="247"/>
      <c r="P7653" s="247"/>
      <c r="Q7653" s="247"/>
    </row>
    <row r="7654" spans="13:17">
      <c r="M7654" s="247"/>
      <c r="N7654" s="247"/>
      <c r="O7654" s="247"/>
      <c r="P7654" s="247"/>
      <c r="Q7654" s="247"/>
    </row>
    <row r="7655" spans="13:17">
      <c r="M7655" s="247"/>
      <c r="N7655" s="247"/>
      <c r="O7655" s="247"/>
      <c r="P7655" s="247"/>
      <c r="Q7655" s="247"/>
    </row>
    <row r="7656" spans="13:17">
      <c r="M7656" s="247"/>
      <c r="N7656" s="247"/>
      <c r="O7656" s="247"/>
      <c r="P7656" s="247"/>
      <c r="Q7656" s="247"/>
    </row>
    <row r="7657" spans="13:17">
      <c r="M7657" s="247"/>
      <c r="N7657" s="247"/>
      <c r="O7657" s="247"/>
      <c r="P7657" s="247"/>
      <c r="Q7657" s="247"/>
    </row>
    <row r="7658" spans="13:17">
      <c r="M7658" s="247"/>
      <c r="N7658" s="247"/>
      <c r="O7658" s="247"/>
      <c r="P7658" s="247"/>
      <c r="Q7658" s="247"/>
    </row>
    <row r="7659" spans="13:17">
      <c r="M7659" s="247"/>
      <c r="N7659" s="247"/>
      <c r="O7659" s="247"/>
      <c r="P7659" s="247"/>
      <c r="Q7659" s="247"/>
    </row>
    <row r="7660" spans="13:17">
      <c r="M7660" s="247"/>
      <c r="N7660" s="247"/>
      <c r="O7660" s="247"/>
      <c r="P7660" s="247"/>
      <c r="Q7660" s="247"/>
    </row>
    <row r="7661" spans="13:17">
      <c r="M7661" s="247"/>
      <c r="N7661" s="247"/>
      <c r="O7661" s="247"/>
      <c r="P7661" s="247"/>
      <c r="Q7661" s="247"/>
    </row>
    <row r="7662" spans="13:17">
      <c r="M7662" s="247"/>
      <c r="N7662" s="247"/>
      <c r="O7662" s="247"/>
      <c r="P7662" s="247"/>
      <c r="Q7662" s="247"/>
    </row>
    <row r="7663" spans="13:17">
      <c r="M7663" s="247"/>
      <c r="N7663" s="247"/>
      <c r="O7663" s="247"/>
      <c r="P7663" s="247"/>
      <c r="Q7663" s="247"/>
    </row>
    <row r="7664" spans="13:17">
      <c r="M7664" s="247"/>
      <c r="N7664" s="247"/>
      <c r="O7664" s="247"/>
      <c r="P7664" s="247"/>
      <c r="Q7664" s="247"/>
    </row>
    <row r="7665" spans="13:17">
      <c r="M7665" s="247"/>
      <c r="N7665" s="247"/>
      <c r="O7665" s="247"/>
      <c r="P7665" s="247"/>
      <c r="Q7665" s="247"/>
    </row>
    <row r="7666" spans="13:17">
      <c r="M7666" s="247"/>
      <c r="N7666" s="247"/>
      <c r="O7666" s="247"/>
      <c r="P7666" s="247"/>
      <c r="Q7666" s="247"/>
    </row>
    <row r="7667" spans="13:17">
      <c r="M7667" s="247"/>
      <c r="N7667" s="247"/>
      <c r="O7667" s="247"/>
      <c r="P7667" s="247"/>
      <c r="Q7667" s="247"/>
    </row>
    <row r="7668" spans="13:17">
      <c r="M7668" s="247"/>
      <c r="N7668" s="247"/>
      <c r="O7668" s="247"/>
      <c r="P7668" s="247"/>
      <c r="Q7668" s="247"/>
    </row>
    <row r="7669" spans="13:17">
      <c r="M7669" s="247"/>
      <c r="N7669" s="247"/>
      <c r="O7669" s="247"/>
      <c r="P7669" s="247"/>
      <c r="Q7669" s="247"/>
    </row>
    <row r="7670" spans="13:17">
      <c r="M7670" s="247"/>
      <c r="N7670" s="247"/>
      <c r="O7670" s="247"/>
      <c r="P7670" s="247"/>
      <c r="Q7670" s="247"/>
    </row>
    <row r="7671" spans="13:17">
      <c r="M7671" s="247"/>
      <c r="N7671" s="247"/>
      <c r="O7671" s="247"/>
      <c r="P7671" s="247"/>
      <c r="Q7671" s="247"/>
    </row>
    <row r="7672" spans="13:17">
      <c r="M7672" s="247"/>
      <c r="N7672" s="247"/>
      <c r="O7672" s="247"/>
      <c r="P7672" s="247"/>
      <c r="Q7672" s="247"/>
    </row>
    <row r="7673" spans="13:17">
      <c r="M7673" s="247"/>
      <c r="N7673" s="247"/>
      <c r="O7673" s="247"/>
      <c r="P7673" s="247"/>
      <c r="Q7673" s="247"/>
    </row>
    <row r="7674" spans="13:17">
      <c r="M7674" s="247"/>
      <c r="N7674" s="247"/>
      <c r="O7674" s="247"/>
      <c r="P7674" s="247"/>
      <c r="Q7674" s="247"/>
    </row>
    <row r="7675" spans="13:17">
      <c r="M7675" s="247"/>
      <c r="N7675" s="247"/>
      <c r="O7675" s="247"/>
      <c r="P7675" s="247"/>
      <c r="Q7675" s="247"/>
    </row>
    <row r="7676" spans="13:17">
      <c r="M7676" s="247"/>
      <c r="N7676" s="247"/>
      <c r="O7676" s="247"/>
      <c r="P7676" s="247"/>
      <c r="Q7676" s="247"/>
    </row>
    <row r="7677" spans="13:17">
      <c r="M7677" s="247"/>
      <c r="N7677" s="247"/>
      <c r="O7677" s="247"/>
      <c r="P7677" s="247"/>
      <c r="Q7677" s="247"/>
    </row>
    <row r="7678" spans="13:17">
      <c r="M7678" s="247"/>
      <c r="N7678" s="247"/>
      <c r="O7678" s="247"/>
      <c r="P7678" s="247"/>
      <c r="Q7678" s="247"/>
    </row>
    <row r="7679" spans="13:17">
      <c r="M7679" s="247"/>
      <c r="N7679" s="247"/>
      <c r="O7679" s="247"/>
      <c r="P7679" s="247"/>
      <c r="Q7679" s="247"/>
    </row>
    <row r="7680" spans="13:17">
      <c r="M7680" s="247"/>
      <c r="N7680" s="247"/>
      <c r="O7680" s="247"/>
      <c r="P7680" s="247"/>
      <c r="Q7680" s="247"/>
    </row>
    <row r="7681" spans="13:17">
      <c r="M7681" s="247"/>
      <c r="N7681" s="247"/>
      <c r="O7681" s="247"/>
      <c r="P7681" s="247"/>
      <c r="Q7681" s="247"/>
    </row>
    <row r="7682" spans="13:17">
      <c r="M7682" s="247"/>
      <c r="N7682" s="247"/>
      <c r="O7682" s="247"/>
      <c r="P7682" s="247"/>
      <c r="Q7682" s="247"/>
    </row>
    <row r="7683" spans="13:17">
      <c r="M7683" s="247"/>
      <c r="N7683" s="247"/>
      <c r="O7683" s="247"/>
      <c r="P7683" s="247"/>
      <c r="Q7683" s="247"/>
    </row>
    <row r="7684" spans="13:17">
      <c r="M7684" s="247"/>
      <c r="N7684" s="247"/>
      <c r="O7684" s="247"/>
      <c r="P7684" s="247"/>
      <c r="Q7684" s="247"/>
    </row>
    <row r="7685" spans="13:17">
      <c r="M7685" s="247"/>
      <c r="N7685" s="247"/>
      <c r="O7685" s="247"/>
      <c r="P7685" s="247"/>
      <c r="Q7685" s="247"/>
    </row>
    <row r="7686" spans="13:17">
      <c r="M7686" s="247"/>
      <c r="N7686" s="247"/>
      <c r="O7686" s="247"/>
      <c r="P7686" s="247"/>
      <c r="Q7686" s="247"/>
    </row>
    <row r="7687" spans="13:17">
      <c r="M7687" s="247"/>
      <c r="N7687" s="247"/>
      <c r="O7687" s="247"/>
      <c r="P7687" s="247"/>
      <c r="Q7687" s="247"/>
    </row>
    <row r="7688" spans="13:17">
      <c r="M7688" s="247"/>
      <c r="N7688" s="247"/>
      <c r="O7688" s="247"/>
      <c r="P7688" s="247"/>
      <c r="Q7688" s="247"/>
    </row>
    <row r="7689" spans="13:17">
      <c r="M7689" s="247"/>
      <c r="N7689" s="247"/>
      <c r="O7689" s="247"/>
      <c r="P7689" s="247"/>
      <c r="Q7689" s="247"/>
    </row>
    <row r="7690" spans="13:17">
      <c r="M7690" s="247"/>
      <c r="N7690" s="247"/>
      <c r="O7690" s="247"/>
      <c r="P7690" s="247"/>
      <c r="Q7690" s="247"/>
    </row>
    <row r="7691" spans="13:17">
      <c r="M7691" s="247"/>
      <c r="N7691" s="247"/>
      <c r="O7691" s="247"/>
      <c r="P7691" s="247"/>
      <c r="Q7691" s="247"/>
    </row>
    <row r="7692" spans="13:17">
      <c r="M7692" s="247"/>
      <c r="N7692" s="247"/>
      <c r="O7692" s="247"/>
      <c r="P7692" s="247"/>
      <c r="Q7692" s="247"/>
    </row>
    <row r="7693" spans="13:17">
      <c r="M7693" s="247"/>
      <c r="N7693" s="247"/>
      <c r="O7693" s="247"/>
      <c r="P7693" s="247"/>
      <c r="Q7693" s="247"/>
    </row>
    <row r="7694" spans="13:17">
      <c r="M7694" s="247"/>
      <c r="N7694" s="247"/>
      <c r="O7694" s="247"/>
      <c r="P7694" s="247"/>
      <c r="Q7694" s="247"/>
    </row>
    <row r="7695" spans="13:17">
      <c r="M7695" s="247"/>
      <c r="N7695" s="247"/>
      <c r="O7695" s="247"/>
      <c r="P7695" s="247"/>
      <c r="Q7695" s="247"/>
    </row>
    <row r="7696" spans="13:17">
      <c r="M7696" s="247"/>
      <c r="N7696" s="247"/>
      <c r="O7696" s="247"/>
      <c r="P7696" s="247"/>
      <c r="Q7696" s="247"/>
    </row>
    <row r="7697" spans="13:17">
      <c r="M7697" s="247"/>
      <c r="N7697" s="247"/>
      <c r="O7697" s="247"/>
      <c r="P7697" s="247"/>
      <c r="Q7697" s="247"/>
    </row>
    <row r="7698" spans="13:17">
      <c r="M7698" s="247"/>
      <c r="N7698" s="247"/>
      <c r="O7698" s="247"/>
      <c r="P7698" s="247"/>
      <c r="Q7698" s="247"/>
    </row>
    <row r="7699" spans="13:17">
      <c r="M7699" s="247"/>
      <c r="N7699" s="247"/>
      <c r="O7699" s="247"/>
      <c r="P7699" s="247"/>
      <c r="Q7699" s="247"/>
    </row>
    <row r="7700" spans="13:17">
      <c r="M7700" s="247"/>
      <c r="N7700" s="247"/>
      <c r="O7700" s="247"/>
      <c r="P7700" s="247"/>
      <c r="Q7700" s="247"/>
    </row>
    <row r="7701" spans="13:17">
      <c r="M7701" s="247"/>
      <c r="N7701" s="247"/>
      <c r="O7701" s="247"/>
      <c r="P7701" s="247"/>
      <c r="Q7701" s="247"/>
    </row>
    <row r="7702" spans="13:17">
      <c r="M7702" s="247"/>
      <c r="N7702" s="247"/>
      <c r="O7702" s="247"/>
      <c r="P7702" s="247"/>
      <c r="Q7702" s="247"/>
    </row>
    <row r="7703" spans="13:17">
      <c r="M7703" s="247"/>
      <c r="N7703" s="247"/>
      <c r="O7703" s="247"/>
      <c r="P7703" s="247"/>
      <c r="Q7703" s="247"/>
    </row>
    <row r="7704" spans="13:17">
      <c r="M7704" s="247"/>
      <c r="N7704" s="247"/>
      <c r="O7704" s="247"/>
      <c r="P7704" s="247"/>
      <c r="Q7704" s="247"/>
    </row>
    <row r="7705" spans="13:17">
      <c r="M7705" s="247"/>
      <c r="N7705" s="247"/>
      <c r="O7705" s="247"/>
      <c r="P7705" s="247"/>
      <c r="Q7705" s="247"/>
    </row>
    <row r="7706" spans="13:17">
      <c r="M7706" s="247"/>
      <c r="N7706" s="247"/>
      <c r="O7706" s="247"/>
      <c r="P7706" s="247"/>
      <c r="Q7706" s="247"/>
    </row>
    <row r="7707" spans="13:17">
      <c r="M7707" s="247"/>
      <c r="N7707" s="247"/>
      <c r="O7707" s="247"/>
      <c r="P7707" s="247"/>
      <c r="Q7707" s="247"/>
    </row>
    <row r="7708" spans="13:17">
      <c r="M7708" s="247"/>
      <c r="N7708" s="247"/>
      <c r="O7708" s="247"/>
      <c r="P7708" s="247"/>
      <c r="Q7708" s="247"/>
    </row>
    <row r="7709" spans="13:17">
      <c r="M7709" s="247"/>
      <c r="N7709" s="247"/>
      <c r="O7709" s="247"/>
      <c r="P7709" s="247"/>
      <c r="Q7709" s="247"/>
    </row>
    <row r="7710" spans="13:17">
      <c r="M7710" s="247"/>
      <c r="N7710" s="247"/>
      <c r="O7710" s="247"/>
      <c r="P7710" s="247"/>
      <c r="Q7710" s="247"/>
    </row>
    <row r="7711" spans="13:17">
      <c r="M7711" s="247"/>
      <c r="N7711" s="247"/>
      <c r="O7711" s="247"/>
      <c r="P7711" s="247"/>
      <c r="Q7711" s="247"/>
    </row>
    <row r="7712" spans="13:17">
      <c r="M7712" s="247"/>
      <c r="N7712" s="247"/>
      <c r="O7712" s="247"/>
      <c r="P7712" s="247"/>
      <c r="Q7712" s="247"/>
    </row>
    <row r="7713" spans="13:17">
      <c r="M7713" s="247"/>
      <c r="N7713" s="247"/>
      <c r="O7713" s="247"/>
      <c r="P7713" s="247"/>
      <c r="Q7713" s="247"/>
    </row>
    <row r="7714" spans="13:17">
      <c r="M7714" s="247"/>
      <c r="N7714" s="247"/>
      <c r="O7714" s="247"/>
      <c r="P7714" s="247"/>
      <c r="Q7714" s="247"/>
    </row>
    <row r="7715" spans="13:17">
      <c r="M7715" s="247"/>
      <c r="N7715" s="247"/>
      <c r="O7715" s="247"/>
      <c r="P7715" s="247"/>
      <c r="Q7715" s="247"/>
    </row>
    <row r="7716" spans="13:17">
      <c r="M7716" s="247"/>
      <c r="N7716" s="247"/>
      <c r="O7716" s="247"/>
      <c r="P7716" s="247"/>
      <c r="Q7716" s="247"/>
    </row>
    <row r="7717" spans="13:17">
      <c r="M7717" s="247"/>
      <c r="N7717" s="247"/>
      <c r="O7717" s="247"/>
      <c r="P7717" s="247"/>
      <c r="Q7717" s="247"/>
    </row>
    <row r="7718" spans="13:17">
      <c r="M7718" s="247"/>
      <c r="N7718" s="247"/>
      <c r="O7718" s="247"/>
      <c r="P7718" s="247"/>
      <c r="Q7718" s="247"/>
    </row>
    <row r="7719" spans="13:17">
      <c r="M7719" s="247"/>
      <c r="N7719" s="247"/>
      <c r="O7719" s="247"/>
      <c r="P7719" s="247"/>
      <c r="Q7719" s="247"/>
    </row>
    <row r="7720" spans="13:17">
      <c r="M7720" s="247"/>
      <c r="N7720" s="247"/>
      <c r="O7720" s="247"/>
      <c r="P7720" s="247"/>
      <c r="Q7720" s="247"/>
    </row>
    <row r="7721" spans="13:17">
      <c r="M7721" s="247"/>
      <c r="N7721" s="247"/>
      <c r="O7721" s="247"/>
      <c r="P7721" s="247"/>
      <c r="Q7721" s="247"/>
    </row>
    <row r="7722" spans="13:17">
      <c r="M7722" s="247"/>
      <c r="N7722" s="247"/>
      <c r="O7722" s="247"/>
      <c r="P7722" s="247"/>
      <c r="Q7722" s="247"/>
    </row>
    <row r="7723" spans="13:17">
      <c r="M7723" s="247"/>
      <c r="N7723" s="247"/>
      <c r="O7723" s="247"/>
      <c r="P7723" s="247"/>
      <c r="Q7723" s="247"/>
    </row>
    <row r="7724" spans="13:17">
      <c r="M7724" s="247"/>
      <c r="N7724" s="247"/>
      <c r="O7724" s="247"/>
      <c r="P7724" s="247"/>
      <c r="Q7724" s="247"/>
    </row>
    <row r="7725" spans="13:17">
      <c r="M7725" s="247"/>
      <c r="N7725" s="247"/>
      <c r="O7725" s="247"/>
      <c r="P7725" s="247"/>
      <c r="Q7725" s="247"/>
    </row>
    <row r="7726" spans="13:17">
      <c r="M7726" s="247"/>
      <c r="N7726" s="247"/>
      <c r="O7726" s="247"/>
      <c r="P7726" s="247"/>
      <c r="Q7726" s="247"/>
    </row>
    <row r="7727" spans="13:17">
      <c r="M7727" s="247"/>
      <c r="N7727" s="247"/>
      <c r="O7727" s="247"/>
      <c r="P7727" s="247"/>
      <c r="Q7727" s="247"/>
    </row>
    <row r="7728" spans="13:17">
      <c r="M7728" s="247"/>
      <c r="N7728" s="247"/>
      <c r="O7728" s="247"/>
      <c r="P7728" s="247"/>
      <c r="Q7728" s="247"/>
    </row>
    <row r="7729" spans="13:17">
      <c r="M7729" s="247"/>
      <c r="N7729" s="247"/>
      <c r="O7729" s="247"/>
      <c r="P7729" s="247"/>
      <c r="Q7729" s="247"/>
    </row>
    <row r="7730" spans="13:17">
      <c r="M7730" s="247"/>
      <c r="N7730" s="247"/>
      <c r="O7730" s="247"/>
      <c r="P7730" s="247"/>
      <c r="Q7730" s="247"/>
    </row>
    <row r="7731" spans="13:17">
      <c r="M7731" s="247"/>
      <c r="N7731" s="247"/>
      <c r="O7731" s="247"/>
      <c r="P7731" s="247"/>
      <c r="Q7731" s="247"/>
    </row>
    <row r="7732" spans="13:17">
      <c r="M7732" s="247"/>
      <c r="N7732" s="247"/>
      <c r="O7732" s="247"/>
      <c r="P7732" s="247"/>
      <c r="Q7732" s="247"/>
    </row>
    <row r="7733" spans="13:17">
      <c r="M7733" s="247"/>
      <c r="N7733" s="247"/>
      <c r="O7733" s="247"/>
      <c r="P7733" s="247"/>
      <c r="Q7733" s="247"/>
    </row>
    <row r="7734" spans="13:17">
      <c r="M7734" s="247"/>
      <c r="N7734" s="247"/>
      <c r="O7734" s="247"/>
      <c r="P7734" s="247"/>
      <c r="Q7734" s="247"/>
    </row>
    <row r="7735" spans="13:17">
      <c r="M7735" s="247"/>
      <c r="N7735" s="247"/>
      <c r="O7735" s="247"/>
      <c r="P7735" s="247"/>
      <c r="Q7735" s="247"/>
    </row>
    <row r="7736" spans="13:17">
      <c r="M7736" s="247"/>
      <c r="N7736" s="247"/>
      <c r="O7736" s="247"/>
      <c r="P7736" s="247"/>
      <c r="Q7736" s="247"/>
    </row>
    <row r="7737" spans="13:17">
      <c r="M7737" s="247"/>
      <c r="N7737" s="247"/>
      <c r="O7737" s="247"/>
      <c r="P7737" s="247"/>
      <c r="Q7737" s="247"/>
    </row>
    <row r="7738" spans="13:17">
      <c r="M7738" s="247"/>
      <c r="N7738" s="247"/>
      <c r="O7738" s="247"/>
      <c r="P7738" s="247"/>
      <c r="Q7738" s="247"/>
    </row>
    <row r="7739" spans="13:17">
      <c r="M7739" s="247"/>
      <c r="N7739" s="247"/>
      <c r="O7739" s="247"/>
      <c r="P7739" s="247"/>
      <c r="Q7739" s="247"/>
    </row>
    <row r="7740" spans="13:17">
      <c r="M7740" s="247"/>
      <c r="N7740" s="247"/>
      <c r="O7740" s="247"/>
      <c r="P7740" s="247"/>
      <c r="Q7740" s="247"/>
    </row>
    <row r="7741" spans="13:17">
      <c r="M7741" s="247"/>
      <c r="N7741" s="247"/>
      <c r="O7741" s="247"/>
      <c r="P7741" s="247"/>
      <c r="Q7741" s="247"/>
    </row>
    <row r="7742" spans="13:17">
      <c r="M7742" s="247"/>
      <c r="N7742" s="247"/>
      <c r="O7742" s="247"/>
      <c r="P7742" s="247"/>
      <c r="Q7742" s="247"/>
    </row>
    <row r="7743" spans="13:17">
      <c r="M7743" s="247"/>
      <c r="N7743" s="247"/>
      <c r="O7743" s="247"/>
      <c r="P7743" s="247"/>
      <c r="Q7743" s="247"/>
    </row>
    <row r="7744" spans="13:17">
      <c r="M7744" s="247"/>
      <c r="N7744" s="247"/>
      <c r="O7744" s="247"/>
      <c r="P7744" s="247"/>
      <c r="Q7744" s="247"/>
    </row>
    <row r="7745" spans="13:17">
      <c r="M7745" s="247"/>
      <c r="N7745" s="247"/>
      <c r="O7745" s="247"/>
      <c r="P7745" s="247"/>
      <c r="Q7745" s="247"/>
    </row>
    <row r="7746" spans="13:17">
      <c r="M7746" s="247"/>
      <c r="N7746" s="247"/>
      <c r="O7746" s="247"/>
      <c r="P7746" s="247"/>
      <c r="Q7746" s="247"/>
    </row>
    <row r="7747" spans="13:17">
      <c r="M7747" s="247"/>
      <c r="N7747" s="247"/>
      <c r="O7747" s="247"/>
      <c r="P7747" s="247"/>
      <c r="Q7747" s="247"/>
    </row>
    <row r="7748" spans="13:17">
      <c r="M7748" s="247"/>
      <c r="N7748" s="247"/>
      <c r="O7748" s="247"/>
      <c r="P7748" s="247"/>
      <c r="Q7748" s="247"/>
    </row>
    <row r="7749" spans="13:17">
      <c r="M7749" s="247"/>
      <c r="N7749" s="247"/>
      <c r="O7749" s="247"/>
      <c r="P7749" s="247"/>
      <c r="Q7749" s="247"/>
    </row>
    <row r="7750" spans="13:17">
      <c r="M7750" s="247"/>
      <c r="N7750" s="247"/>
      <c r="O7750" s="247"/>
      <c r="P7750" s="247"/>
      <c r="Q7750" s="247"/>
    </row>
    <row r="7751" spans="13:17">
      <c r="M7751" s="247"/>
      <c r="N7751" s="247"/>
      <c r="O7751" s="247"/>
      <c r="P7751" s="247"/>
      <c r="Q7751" s="247"/>
    </row>
    <row r="7752" spans="13:17">
      <c r="M7752" s="247"/>
      <c r="N7752" s="247"/>
      <c r="O7752" s="247"/>
      <c r="P7752" s="247"/>
      <c r="Q7752" s="247"/>
    </row>
    <row r="7753" spans="13:17">
      <c r="M7753" s="247"/>
      <c r="N7753" s="247"/>
      <c r="O7753" s="247"/>
      <c r="P7753" s="247"/>
      <c r="Q7753" s="247"/>
    </row>
    <row r="7754" spans="13:17">
      <c r="M7754" s="247"/>
      <c r="N7754" s="247"/>
      <c r="O7754" s="247"/>
      <c r="P7754" s="247"/>
      <c r="Q7754" s="247"/>
    </row>
    <row r="7755" spans="13:17">
      <c r="M7755" s="247"/>
      <c r="N7755" s="247"/>
      <c r="O7755" s="247"/>
      <c r="P7755" s="247"/>
      <c r="Q7755" s="247"/>
    </row>
    <row r="7756" spans="13:17">
      <c r="M7756" s="247"/>
      <c r="N7756" s="247"/>
      <c r="O7756" s="247"/>
      <c r="P7756" s="247"/>
      <c r="Q7756" s="247"/>
    </row>
    <row r="7757" spans="13:17">
      <c r="M7757" s="247"/>
      <c r="N7757" s="247"/>
      <c r="O7757" s="247"/>
      <c r="P7757" s="247"/>
      <c r="Q7757" s="247"/>
    </row>
    <row r="7758" spans="13:17">
      <c r="M7758" s="247"/>
      <c r="N7758" s="247"/>
      <c r="O7758" s="247"/>
      <c r="P7758" s="247"/>
      <c r="Q7758" s="247"/>
    </row>
    <row r="7759" spans="13:17">
      <c r="M7759" s="247"/>
      <c r="N7759" s="247"/>
      <c r="O7759" s="247"/>
      <c r="P7759" s="247"/>
      <c r="Q7759" s="247"/>
    </row>
    <row r="7760" spans="13:17">
      <c r="M7760" s="247"/>
      <c r="N7760" s="247"/>
      <c r="O7760" s="247"/>
      <c r="P7760" s="247"/>
      <c r="Q7760" s="247"/>
    </row>
    <row r="7761" spans="13:17">
      <c r="M7761" s="247"/>
      <c r="N7761" s="247"/>
      <c r="O7761" s="247"/>
      <c r="P7761" s="247"/>
      <c r="Q7761" s="247"/>
    </row>
    <row r="7762" spans="13:17">
      <c r="M7762" s="247"/>
      <c r="N7762" s="247"/>
      <c r="O7762" s="247"/>
      <c r="P7762" s="247"/>
      <c r="Q7762" s="247"/>
    </row>
    <row r="7763" spans="13:17">
      <c r="M7763" s="247"/>
      <c r="N7763" s="247"/>
      <c r="O7763" s="247"/>
      <c r="P7763" s="247"/>
      <c r="Q7763" s="247"/>
    </row>
    <row r="7764" spans="13:17">
      <c r="M7764" s="247"/>
      <c r="N7764" s="247"/>
      <c r="O7764" s="247"/>
      <c r="P7764" s="247"/>
      <c r="Q7764" s="247"/>
    </row>
    <row r="7765" spans="13:17">
      <c r="M7765" s="247"/>
      <c r="N7765" s="247"/>
      <c r="O7765" s="247"/>
      <c r="P7765" s="247"/>
      <c r="Q7765" s="247"/>
    </row>
    <row r="7766" spans="13:17">
      <c r="M7766" s="247"/>
      <c r="N7766" s="247"/>
      <c r="O7766" s="247"/>
      <c r="P7766" s="247"/>
      <c r="Q7766" s="247"/>
    </row>
    <row r="7767" spans="13:17">
      <c r="M7767" s="247"/>
      <c r="N7767" s="247"/>
      <c r="O7767" s="247"/>
      <c r="P7767" s="247"/>
      <c r="Q7767" s="247"/>
    </row>
    <row r="7768" spans="13:17">
      <c r="M7768" s="247"/>
      <c r="N7768" s="247"/>
      <c r="O7768" s="247"/>
      <c r="P7768" s="247"/>
      <c r="Q7768" s="247"/>
    </row>
    <row r="7769" spans="13:17">
      <c r="M7769" s="247"/>
      <c r="N7769" s="247"/>
      <c r="O7769" s="247"/>
      <c r="P7769" s="247"/>
      <c r="Q7769" s="247"/>
    </row>
    <row r="7770" spans="13:17">
      <c r="M7770" s="247"/>
      <c r="N7770" s="247"/>
      <c r="O7770" s="247"/>
      <c r="P7770" s="247"/>
      <c r="Q7770" s="247"/>
    </row>
    <row r="7771" spans="13:17">
      <c r="M7771" s="247"/>
      <c r="N7771" s="247"/>
      <c r="O7771" s="247"/>
      <c r="P7771" s="247"/>
      <c r="Q7771" s="247"/>
    </row>
    <row r="7772" spans="13:17">
      <c r="M7772" s="247"/>
      <c r="N7772" s="247"/>
      <c r="O7772" s="247"/>
      <c r="P7772" s="247"/>
      <c r="Q7772" s="247"/>
    </row>
    <row r="7773" spans="13:17">
      <c r="M7773" s="247"/>
      <c r="N7773" s="247"/>
      <c r="O7773" s="247"/>
      <c r="P7773" s="247"/>
      <c r="Q7773" s="247"/>
    </row>
    <row r="7774" spans="13:17">
      <c r="M7774" s="247"/>
      <c r="N7774" s="247"/>
      <c r="O7774" s="247"/>
      <c r="P7774" s="247"/>
      <c r="Q7774" s="247"/>
    </row>
    <row r="7775" spans="13:17">
      <c r="M7775" s="247"/>
      <c r="N7775" s="247"/>
      <c r="O7775" s="247"/>
      <c r="P7775" s="247"/>
      <c r="Q7775" s="247"/>
    </row>
    <row r="7776" spans="13:17">
      <c r="M7776" s="247"/>
      <c r="N7776" s="247"/>
      <c r="O7776" s="247"/>
      <c r="P7776" s="247"/>
      <c r="Q7776" s="247"/>
    </row>
    <row r="7777" spans="13:17">
      <c r="M7777" s="247"/>
      <c r="N7777" s="247"/>
      <c r="O7777" s="247"/>
      <c r="P7777" s="247"/>
      <c r="Q7777" s="247"/>
    </row>
    <row r="7778" spans="13:17">
      <c r="M7778" s="247"/>
      <c r="N7778" s="247"/>
      <c r="O7778" s="247"/>
      <c r="P7778" s="247"/>
      <c r="Q7778" s="247"/>
    </row>
    <row r="7779" spans="13:17">
      <c r="M7779" s="247"/>
      <c r="N7779" s="247"/>
      <c r="O7779" s="247"/>
      <c r="P7779" s="247"/>
      <c r="Q7779" s="247"/>
    </row>
    <row r="7780" spans="13:17">
      <c r="M7780" s="247"/>
      <c r="N7780" s="247"/>
      <c r="O7780" s="247"/>
      <c r="P7780" s="247"/>
      <c r="Q7780" s="247"/>
    </row>
    <row r="7781" spans="13:17">
      <c r="M7781" s="247"/>
      <c r="N7781" s="247"/>
      <c r="O7781" s="247"/>
      <c r="P7781" s="247"/>
      <c r="Q7781" s="247"/>
    </row>
    <row r="7782" spans="13:17">
      <c r="M7782" s="247"/>
      <c r="N7782" s="247"/>
      <c r="O7782" s="247"/>
      <c r="P7782" s="247"/>
      <c r="Q7782" s="247"/>
    </row>
    <row r="7783" spans="13:17">
      <c r="M7783" s="247"/>
      <c r="N7783" s="247"/>
      <c r="O7783" s="247"/>
      <c r="P7783" s="247"/>
      <c r="Q7783" s="247"/>
    </row>
    <row r="7784" spans="13:17">
      <c r="M7784" s="247"/>
      <c r="N7784" s="247"/>
      <c r="O7784" s="247"/>
      <c r="P7784" s="247"/>
      <c r="Q7784" s="247"/>
    </row>
    <row r="7785" spans="13:17">
      <c r="M7785" s="247"/>
      <c r="N7785" s="247"/>
      <c r="O7785" s="247"/>
      <c r="P7785" s="247"/>
      <c r="Q7785" s="247"/>
    </row>
    <row r="7786" spans="13:17">
      <c r="M7786" s="247"/>
      <c r="N7786" s="247"/>
      <c r="O7786" s="247"/>
      <c r="P7786" s="247"/>
      <c r="Q7786" s="247"/>
    </row>
    <row r="7787" spans="13:17">
      <c r="M7787" s="247"/>
      <c r="N7787" s="247"/>
      <c r="O7787" s="247"/>
      <c r="P7787" s="247"/>
      <c r="Q7787" s="247"/>
    </row>
    <row r="7788" spans="13:17">
      <c r="M7788" s="247"/>
      <c r="N7788" s="247"/>
      <c r="O7788" s="247"/>
      <c r="P7788" s="247"/>
      <c r="Q7788" s="247"/>
    </row>
    <row r="7789" spans="13:17">
      <c r="M7789" s="247"/>
      <c r="N7789" s="247"/>
      <c r="O7789" s="247"/>
      <c r="P7789" s="247"/>
      <c r="Q7789" s="247"/>
    </row>
    <row r="7790" spans="13:17">
      <c r="M7790" s="247"/>
      <c r="N7790" s="247"/>
      <c r="O7790" s="247"/>
      <c r="P7790" s="247"/>
      <c r="Q7790" s="247"/>
    </row>
    <row r="7791" spans="13:17">
      <c r="M7791" s="247"/>
      <c r="N7791" s="247"/>
      <c r="O7791" s="247"/>
      <c r="P7791" s="247"/>
      <c r="Q7791" s="247"/>
    </row>
    <row r="7792" spans="13:17">
      <c r="M7792" s="247"/>
      <c r="N7792" s="247"/>
      <c r="O7792" s="247"/>
      <c r="P7792" s="247"/>
      <c r="Q7792" s="247"/>
    </row>
    <row r="7793" spans="13:17">
      <c r="M7793" s="247"/>
      <c r="N7793" s="247"/>
      <c r="O7793" s="247"/>
      <c r="P7793" s="247"/>
      <c r="Q7793" s="247"/>
    </row>
    <row r="7794" spans="13:17">
      <c r="M7794" s="247"/>
      <c r="N7794" s="247"/>
      <c r="O7794" s="247"/>
      <c r="P7794" s="247"/>
      <c r="Q7794" s="247"/>
    </row>
    <row r="7795" spans="13:17">
      <c r="M7795" s="247"/>
      <c r="N7795" s="247"/>
      <c r="O7795" s="247"/>
      <c r="P7795" s="247"/>
      <c r="Q7795" s="247"/>
    </row>
    <row r="7796" spans="13:17">
      <c r="M7796" s="247"/>
      <c r="N7796" s="247"/>
      <c r="O7796" s="247"/>
      <c r="P7796" s="247"/>
      <c r="Q7796" s="247"/>
    </row>
    <row r="7797" spans="13:17">
      <c r="M7797" s="247"/>
      <c r="N7797" s="247"/>
      <c r="O7797" s="247"/>
      <c r="P7797" s="247"/>
      <c r="Q7797" s="247"/>
    </row>
    <row r="7798" spans="13:17">
      <c r="M7798" s="247"/>
      <c r="N7798" s="247"/>
      <c r="O7798" s="247"/>
      <c r="P7798" s="247"/>
      <c r="Q7798" s="247"/>
    </row>
    <row r="7799" spans="13:17">
      <c r="M7799" s="247"/>
      <c r="N7799" s="247"/>
      <c r="O7799" s="247"/>
      <c r="P7799" s="247"/>
      <c r="Q7799" s="247"/>
    </row>
    <row r="7800" spans="13:17">
      <c r="M7800" s="247"/>
      <c r="N7800" s="247"/>
      <c r="O7800" s="247"/>
      <c r="P7800" s="247"/>
      <c r="Q7800" s="247"/>
    </row>
    <row r="7801" spans="13:17">
      <c r="M7801" s="247"/>
      <c r="N7801" s="247"/>
      <c r="O7801" s="247"/>
      <c r="P7801" s="247"/>
      <c r="Q7801" s="247"/>
    </row>
    <row r="7802" spans="13:17">
      <c r="M7802" s="247"/>
      <c r="N7802" s="247"/>
      <c r="O7802" s="247"/>
      <c r="P7802" s="247"/>
      <c r="Q7802" s="247"/>
    </row>
    <row r="7803" spans="13:17">
      <c r="M7803" s="247"/>
      <c r="N7803" s="247"/>
      <c r="O7803" s="247"/>
      <c r="P7803" s="247"/>
      <c r="Q7803" s="247"/>
    </row>
    <row r="7804" spans="13:17">
      <c r="M7804" s="247"/>
      <c r="N7804" s="247"/>
      <c r="O7804" s="247"/>
      <c r="P7804" s="247"/>
      <c r="Q7804" s="247"/>
    </row>
    <row r="7805" spans="13:17">
      <c r="M7805" s="247"/>
      <c r="N7805" s="247"/>
      <c r="O7805" s="247"/>
      <c r="P7805" s="247"/>
      <c r="Q7805" s="247"/>
    </row>
    <row r="7806" spans="13:17">
      <c r="M7806" s="247"/>
      <c r="N7806" s="247"/>
      <c r="O7806" s="247"/>
      <c r="P7806" s="247"/>
      <c r="Q7806" s="247"/>
    </row>
    <row r="7807" spans="13:17">
      <c r="M7807" s="247"/>
      <c r="N7807" s="247"/>
      <c r="O7807" s="247"/>
      <c r="P7807" s="247"/>
      <c r="Q7807" s="247"/>
    </row>
    <row r="7808" spans="13:17">
      <c r="M7808" s="247"/>
      <c r="N7808" s="247"/>
      <c r="O7808" s="247"/>
      <c r="P7808" s="247"/>
      <c r="Q7808" s="247"/>
    </row>
    <row r="7809" spans="13:17">
      <c r="M7809" s="247"/>
      <c r="N7809" s="247"/>
      <c r="O7809" s="247"/>
      <c r="P7809" s="247"/>
      <c r="Q7809" s="247"/>
    </row>
    <row r="7810" spans="13:17">
      <c r="M7810" s="247"/>
      <c r="N7810" s="247"/>
      <c r="O7810" s="247"/>
      <c r="P7810" s="247"/>
      <c r="Q7810" s="247"/>
    </row>
    <row r="7811" spans="13:17">
      <c r="M7811" s="247"/>
      <c r="N7811" s="247"/>
      <c r="O7811" s="247"/>
      <c r="P7811" s="247"/>
      <c r="Q7811" s="247"/>
    </row>
    <row r="7812" spans="13:17">
      <c r="M7812" s="247"/>
      <c r="N7812" s="247"/>
      <c r="O7812" s="247"/>
      <c r="P7812" s="247"/>
      <c r="Q7812" s="247"/>
    </row>
    <row r="7813" spans="13:17">
      <c r="M7813" s="247"/>
      <c r="N7813" s="247"/>
      <c r="O7813" s="247"/>
      <c r="P7813" s="247"/>
      <c r="Q7813" s="247"/>
    </row>
    <row r="7814" spans="13:17">
      <c r="M7814" s="247"/>
      <c r="N7814" s="247"/>
      <c r="O7814" s="247"/>
      <c r="P7814" s="247"/>
      <c r="Q7814" s="247"/>
    </row>
    <row r="7815" spans="13:17">
      <c r="M7815" s="247"/>
      <c r="N7815" s="247"/>
      <c r="O7815" s="247"/>
      <c r="P7815" s="247"/>
      <c r="Q7815" s="247"/>
    </row>
    <row r="7816" spans="13:17">
      <c r="M7816" s="247"/>
      <c r="N7816" s="247"/>
      <c r="O7816" s="247"/>
      <c r="P7816" s="247"/>
      <c r="Q7816" s="247"/>
    </row>
    <row r="7817" spans="13:17">
      <c r="M7817" s="247"/>
      <c r="N7817" s="247"/>
      <c r="O7817" s="247"/>
      <c r="P7817" s="247"/>
      <c r="Q7817" s="247"/>
    </row>
    <row r="7818" spans="13:17">
      <c r="M7818" s="247"/>
      <c r="N7818" s="247"/>
      <c r="O7818" s="247"/>
      <c r="P7818" s="247"/>
      <c r="Q7818" s="247"/>
    </row>
    <row r="7819" spans="13:17">
      <c r="M7819" s="247"/>
      <c r="N7819" s="247"/>
      <c r="O7819" s="247"/>
      <c r="P7819" s="247"/>
      <c r="Q7819" s="247"/>
    </row>
    <row r="7820" spans="13:17">
      <c r="M7820" s="247"/>
      <c r="N7820" s="247"/>
      <c r="O7820" s="247"/>
      <c r="P7820" s="247"/>
      <c r="Q7820" s="247"/>
    </row>
    <row r="7821" spans="13:17">
      <c r="M7821" s="247"/>
      <c r="N7821" s="247"/>
      <c r="O7821" s="247"/>
      <c r="P7821" s="247"/>
      <c r="Q7821" s="247"/>
    </row>
    <row r="7822" spans="13:17">
      <c r="M7822" s="247"/>
      <c r="N7822" s="247"/>
      <c r="O7822" s="247"/>
      <c r="P7822" s="247"/>
      <c r="Q7822" s="247"/>
    </row>
    <row r="7823" spans="13:17">
      <c r="M7823" s="247"/>
      <c r="N7823" s="247"/>
      <c r="O7823" s="247"/>
      <c r="P7823" s="247"/>
      <c r="Q7823" s="247"/>
    </row>
    <row r="7824" spans="13:17">
      <c r="M7824" s="247"/>
      <c r="N7824" s="247"/>
      <c r="O7824" s="247"/>
      <c r="P7824" s="247"/>
      <c r="Q7824" s="247"/>
    </row>
    <row r="7825" spans="13:17">
      <c r="M7825" s="247"/>
      <c r="N7825" s="247"/>
      <c r="O7825" s="247"/>
      <c r="P7825" s="247"/>
      <c r="Q7825" s="247"/>
    </row>
    <row r="7826" spans="13:17">
      <c r="M7826" s="247"/>
      <c r="N7826" s="247"/>
      <c r="O7826" s="247"/>
      <c r="P7826" s="247"/>
      <c r="Q7826" s="247"/>
    </row>
    <row r="7827" spans="13:17">
      <c r="M7827" s="247"/>
      <c r="N7827" s="247"/>
      <c r="O7827" s="247"/>
      <c r="P7827" s="247"/>
      <c r="Q7827" s="247"/>
    </row>
    <row r="7828" spans="13:17">
      <c r="M7828" s="247"/>
      <c r="N7828" s="247"/>
      <c r="O7828" s="247"/>
      <c r="P7828" s="247"/>
      <c r="Q7828" s="247"/>
    </row>
    <row r="7829" spans="13:17">
      <c r="M7829" s="247"/>
      <c r="N7829" s="247"/>
      <c r="O7829" s="247"/>
      <c r="P7829" s="247"/>
      <c r="Q7829" s="247"/>
    </row>
    <row r="7830" spans="13:17">
      <c r="M7830" s="247"/>
      <c r="N7830" s="247"/>
      <c r="O7830" s="247"/>
      <c r="P7830" s="247"/>
      <c r="Q7830" s="247"/>
    </row>
    <row r="7831" spans="13:17">
      <c r="M7831" s="247"/>
      <c r="N7831" s="247"/>
      <c r="O7831" s="247"/>
      <c r="P7831" s="247"/>
      <c r="Q7831" s="247"/>
    </row>
    <row r="7832" spans="13:17">
      <c r="M7832" s="247"/>
      <c r="N7832" s="247"/>
      <c r="O7832" s="247"/>
      <c r="P7832" s="247"/>
      <c r="Q7832" s="247"/>
    </row>
    <row r="7833" spans="13:17">
      <c r="M7833" s="247"/>
      <c r="N7833" s="247"/>
      <c r="O7833" s="247"/>
      <c r="P7833" s="247"/>
      <c r="Q7833" s="247"/>
    </row>
    <row r="7834" spans="13:17">
      <c r="M7834" s="247"/>
      <c r="N7834" s="247"/>
      <c r="O7834" s="247"/>
      <c r="P7834" s="247"/>
      <c r="Q7834" s="247"/>
    </row>
    <row r="7835" spans="13:17">
      <c r="M7835" s="247"/>
      <c r="N7835" s="247"/>
      <c r="O7835" s="247"/>
      <c r="P7835" s="247"/>
      <c r="Q7835" s="247"/>
    </row>
    <row r="7836" spans="13:17">
      <c r="M7836" s="247"/>
      <c r="N7836" s="247"/>
      <c r="O7836" s="247"/>
      <c r="P7836" s="247"/>
      <c r="Q7836" s="247"/>
    </row>
    <row r="7837" spans="13:17">
      <c r="M7837" s="247"/>
      <c r="N7837" s="247"/>
      <c r="O7837" s="247"/>
      <c r="P7837" s="247"/>
      <c r="Q7837" s="247"/>
    </row>
    <row r="7838" spans="13:17">
      <c r="M7838" s="247"/>
      <c r="N7838" s="247"/>
      <c r="O7838" s="247"/>
      <c r="P7838" s="247"/>
      <c r="Q7838" s="247"/>
    </row>
    <row r="7839" spans="13:17">
      <c r="M7839" s="247"/>
      <c r="N7839" s="247"/>
      <c r="O7839" s="247"/>
      <c r="P7839" s="247"/>
      <c r="Q7839" s="247"/>
    </row>
    <row r="7840" spans="13:17">
      <c r="M7840" s="247"/>
      <c r="N7840" s="247"/>
      <c r="O7840" s="247"/>
      <c r="P7840" s="247"/>
      <c r="Q7840" s="247"/>
    </row>
    <row r="7841" spans="13:17">
      <c r="M7841" s="247"/>
      <c r="N7841" s="247"/>
      <c r="O7841" s="247"/>
      <c r="P7841" s="247"/>
      <c r="Q7841" s="247"/>
    </row>
    <row r="7842" spans="13:17">
      <c r="M7842" s="247"/>
      <c r="N7842" s="247"/>
      <c r="O7842" s="247"/>
      <c r="P7842" s="247"/>
      <c r="Q7842" s="247"/>
    </row>
    <row r="7843" spans="13:17">
      <c r="M7843" s="247"/>
      <c r="N7843" s="247"/>
      <c r="O7843" s="247"/>
      <c r="P7843" s="247"/>
      <c r="Q7843" s="247"/>
    </row>
    <row r="7844" spans="13:17">
      <c r="M7844" s="247"/>
      <c r="N7844" s="247"/>
      <c r="O7844" s="247"/>
      <c r="P7844" s="247"/>
      <c r="Q7844" s="247"/>
    </row>
    <row r="7845" spans="13:17">
      <c r="M7845" s="247"/>
      <c r="N7845" s="247"/>
      <c r="O7845" s="247"/>
      <c r="P7845" s="247"/>
      <c r="Q7845" s="247"/>
    </row>
    <row r="7846" spans="13:17">
      <c r="M7846" s="247"/>
      <c r="N7846" s="247"/>
      <c r="O7846" s="247"/>
      <c r="P7846" s="247"/>
      <c r="Q7846" s="247"/>
    </row>
    <row r="7847" spans="13:17">
      <c r="M7847" s="247"/>
      <c r="N7847" s="247"/>
      <c r="O7847" s="247"/>
      <c r="P7847" s="247"/>
      <c r="Q7847" s="247"/>
    </row>
    <row r="7848" spans="13:17">
      <c r="M7848" s="247"/>
      <c r="N7848" s="247"/>
      <c r="O7848" s="247"/>
      <c r="P7848" s="247"/>
      <c r="Q7848" s="247"/>
    </row>
    <row r="7849" spans="13:17">
      <c r="M7849" s="247"/>
      <c r="N7849" s="247"/>
      <c r="O7849" s="247"/>
      <c r="P7849" s="247"/>
      <c r="Q7849" s="247"/>
    </row>
    <row r="7850" spans="13:17">
      <c r="M7850" s="247"/>
      <c r="N7850" s="247"/>
      <c r="O7850" s="247"/>
      <c r="P7850" s="247"/>
      <c r="Q7850" s="247"/>
    </row>
    <row r="7851" spans="13:17">
      <c r="M7851" s="247"/>
      <c r="N7851" s="247"/>
      <c r="O7851" s="247"/>
      <c r="P7851" s="247"/>
      <c r="Q7851" s="247"/>
    </row>
    <row r="7852" spans="13:17">
      <c r="M7852" s="247"/>
      <c r="N7852" s="247"/>
      <c r="O7852" s="247"/>
      <c r="P7852" s="247"/>
      <c r="Q7852" s="247"/>
    </row>
    <row r="7853" spans="13:17">
      <c r="M7853" s="247"/>
      <c r="N7853" s="247"/>
      <c r="O7853" s="247"/>
      <c r="P7853" s="247"/>
      <c r="Q7853" s="247"/>
    </row>
    <row r="7854" spans="13:17">
      <c r="M7854" s="247"/>
      <c r="N7854" s="247"/>
      <c r="O7854" s="247"/>
      <c r="P7854" s="247"/>
      <c r="Q7854" s="247"/>
    </row>
    <row r="7855" spans="13:17">
      <c r="M7855" s="247"/>
      <c r="N7855" s="247"/>
      <c r="O7855" s="247"/>
      <c r="P7855" s="247"/>
      <c r="Q7855" s="247"/>
    </row>
    <row r="7856" spans="13:17">
      <c r="M7856" s="247"/>
      <c r="N7856" s="247"/>
      <c r="O7856" s="247"/>
      <c r="P7856" s="247"/>
      <c r="Q7856" s="247"/>
    </row>
    <row r="7857" spans="13:17">
      <c r="M7857" s="247"/>
      <c r="N7857" s="247"/>
      <c r="O7857" s="247"/>
      <c r="P7857" s="247"/>
      <c r="Q7857" s="247"/>
    </row>
    <row r="7858" spans="13:17">
      <c r="M7858" s="247"/>
      <c r="N7858" s="247"/>
      <c r="O7858" s="247"/>
      <c r="P7858" s="247"/>
      <c r="Q7858" s="247"/>
    </row>
    <row r="7859" spans="13:17">
      <c r="M7859" s="247"/>
      <c r="N7859" s="247"/>
      <c r="O7859" s="247"/>
      <c r="P7859" s="247"/>
      <c r="Q7859" s="247"/>
    </row>
    <row r="7860" spans="13:17">
      <c r="M7860" s="247"/>
      <c r="N7860" s="247"/>
      <c r="O7860" s="247"/>
      <c r="P7860" s="247"/>
      <c r="Q7860" s="247"/>
    </row>
    <row r="7861" spans="13:17">
      <c r="M7861" s="247"/>
      <c r="N7861" s="247"/>
      <c r="O7861" s="247"/>
      <c r="P7861" s="247"/>
      <c r="Q7861" s="247"/>
    </row>
    <row r="7862" spans="13:17">
      <c r="M7862" s="247"/>
      <c r="N7862" s="247"/>
      <c r="O7862" s="247"/>
      <c r="P7862" s="247"/>
      <c r="Q7862" s="247"/>
    </row>
    <row r="7863" spans="13:17">
      <c r="M7863" s="247"/>
      <c r="N7863" s="247"/>
      <c r="O7863" s="247"/>
      <c r="P7863" s="247"/>
      <c r="Q7863" s="247"/>
    </row>
    <row r="7864" spans="13:17">
      <c r="M7864" s="247"/>
      <c r="N7864" s="247"/>
      <c r="O7864" s="247"/>
      <c r="P7864" s="247"/>
      <c r="Q7864" s="247"/>
    </row>
    <row r="7865" spans="13:17">
      <c r="M7865" s="247"/>
      <c r="N7865" s="247"/>
      <c r="O7865" s="247"/>
      <c r="P7865" s="247"/>
      <c r="Q7865" s="247"/>
    </row>
    <row r="7866" spans="13:17">
      <c r="M7866" s="247"/>
      <c r="N7866" s="247"/>
      <c r="O7866" s="247"/>
      <c r="P7866" s="247"/>
      <c r="Q7866" s="247"/>
    </row>
    <row r="7867" spans="13:17">
      <c r="M7867" s="247"/>
      <c r="N7867" s="247"/>
      <c r="O7867" s="247"/>
      <c r="P7867" s="247"/>
      <c r="Q7867" s="247"/>
    </row>
    <row r="7868" spans="13:17">
      <c r="M7868" s="247"/>
      <c r="N7868" s="247"/>
      <c r="O7868" s="247"/>
      <c r="P7868" s="247"/>
      <c r="Q7868" s="247"/>
    </row>
    <row r="7869" spans="13:17">
      <c r="M7869" s="247"/>
      <c r="N7869" s="247"/>
      <c r="O7869" s="247"/>
      <c r="P7869" s="247"/>
      <c r="Q7869" s="247"/>
    </row>
    <row r="7870" spans="13:17">
      <c r="M7870" s="247"/>
      <c r="N7870" s="247"/>
      <c r="O7870" s="247"/>
      <c r="P7870" s="247"/>
      <c r="Q7870" s="247"/>
    </row>
    <row r="7871" spans="13:17">
      <c r="M7871" s="247"/>
      <c r="N7871" s="247"/>
      <c r="O7871" s="247"/>
      <c r="P7871" s="247"/>
      <c r="Q7871" s="247"/>
    </row>
    <row r="7872" spans="13:17">
      <c r="M7872" s="247"/>
      <c r="N7872" s="247"/>
      <c r="O7872" s="247"/>
      <c r="P7872" s="247"/>
      <c r="Q7872" s="247"/>
    </row>
    <row r="7873" spans="13:17">
      <c r="M7873" s="247"/>
      <c r="N7873" s="247"/>
      <c r="O7873" s="247"/>
      <c r="P7873" s="247"/>
      <c r="Q7873" s="247"/>
    </row>
    <row r="7874" spans="13:17">
      <c r="M7874" s="247"/>
      <c r="N7874" s="247"/>
      <c r="O7874" s="247"/>
      <c r="P7874" s="247"/>
      <c r="Q7874" s="247"/>
    </row>
    <row r="7875" spans="13:17">
      <c r="M7875" s="247"/>
      <c r="N7875" s="247"/>
      <c r="O7875" s="247"/>
      <c r="P7875" s="247"/>
      <c r="Q7875" s="247"/>
    </row>
    <row r="7876" spans="13:17">
      <c r="M7876" s="247"/>
      <c r="N7876" s="247"/>
      <c r="O7876" s="247"/>
      <c r="P7876" s="247"/>
      <c r="Q7876" s="247"/>
    </row>
    <row r="7877" spans="13:17">
      <c r="M7877" s="247"/>
      <c r="N7877" s="247"/>
      <c r="O7877" s="247"/>
      <c r="P7877" s="247"/>
      <c r="Q7877" s="247"/>
    </row>
    <row r="7878" spans="13:17">
      <c r="M7878" s="247"/>
      <c r="N7878" s="247"/>
      <c r="O7878" s="247"/>
      <c r="P7878" s="247"/>
      <c r="Q7878" s="247"/>
    </row>
    <row r="7879" spans="13:17">
      <c r="M7879" s="247"/>
      <c r="N7879" s="247"/>
      <c r="O7879" s="247"/>
      <c r="P7879" s="247"/>
      <c r="Q7879" s="247"/>
    </row>
    <row r="7880" spans="13:17">
      <c r="M7880" s="247"/>
      <c r="N7880" s="247"/>
      <c r="O7880" s="247"/>
      <c r="P7880" s="247"/>
      <c r="Q7880" s="247"/>
    </row>
    <row r="7881" spans="13:17">
      <c r="M7881" s="247"/>
      <c r="N7881" s="247"/>
      <c r="O7881" s="247"/>
      <c r="P7881" s="247"/>
      <c r="Q7881" s="247"/>
    </row>
    <row r="7882" spans="13:17">
      <c r="M7882" s="247"/>
      <c r="N7882" s="247"/>
      <c r="O7882" s="247"/>
      <c r="P7882" s="247"/>
      <c r="Q7882" s="247"/>
    </row>
    <row r="7883" spans="13:17">
      <c r="M7883" s="247"/>
      <c r="N7883" s="247"/>
      <c r="O7883" s="247"/>
      <c r="P7883" s="247"/>
      <c r="Q7883" s="247"/>
    </row>
    <row r="7884" spans="13:17">
      <c r="M7884" s="247"/>
      <c r="N7884" s="247"/>
      <c r="O7884" s="247"/>
      <c r="P7884" s="247"/>
      <c r="Q7884" s="247"/>
    </row>
    <row r="7885" spans="13:17">
      <c r="M7885" s="247"/>
      <c r="N7885" s="247"/>
      <c r="O7885" s="247"/>
      <c r="P7885" s="247"/>
      <c r="Q7885" s="247"/>
    </row>
    <row r="7886" spans="13:17">
      <c r="M7886" s="247"/>
      <c r="N7886" s="247"/>
      <c r="O7886" s="247"/>
      <c r="P7886" s="247"/>
      <c r="Q7886" s="247"/>
    </row>
    <row r="7887" spans="13:17">
      <c r="M7887" s="247"/>
      <c r="N7887" s="247"/>
      <c r="O7887" s="247"/>
      <c r="P7887" s="247"/>
      <c r="Q7887" s="247"/>
    </row>
    <row r="7888" spans="13:17">
      <c r="M7888" s="247"/>
      <c r="N7888" s="247"/>
      <c r="O7888" s="247"/>
      <c r="P7888" s="247"/>
      <c r="Q7888" s="247"/>
    </row>
    <row r="7889" spans="13:17">
      <c r="M7889" s="247"/>
      <c r="N7889" s="247"/>
      <c r="O7889" s="247"/>
      <c r="P7889" s="247"/>
      <c r="Q7889" s="247"/>
    </row>
    <row r="7890" spans="13:17">
      <c r="M7890" s="247"/>
      <c r="N7890" s="247"/>
      <c r="O7890" s="247"/>
      <c r="P7890" s="247"/>
      <c r="Q7890" s="247"/>
    </row>
    <row r="7891" spans="13:17">
      <c r="M7891" s="247"/>
      <c r="N7891" s="247"/>
      <c r="O7891" s="247"/>
      <c r="P7891" s="247"/>
      <c r="Q7891" s="247"/>
    </row>
    <row r="7892" spans="13:17">
      <c r="M7892" s="247"/>
      <c r="N7892" s="247"/>
      <c r="O7892" s="247"/>
      <c r="P7892" s="247"/>
      <c r="Q7892" s="247"/>
    </row>
    <row r="7893" spans="13:17">
      <c r="M7893" s="247"/>
      <c r="N7893" s="247"/>
      <c r="O7893" s="247"/>
      <c r="P7893" s="247"/>
      <c r="Q7893" s="247"/>
    </row>
    <row r="7894" spans="13:17">
      <c r="M7894" s="247"/>
      <c r="N7894" s="247"/>
      <c r="O7894" s="247"/>
      <c r="P7894" s="247"/>
      <c r="Q7894" s="247"/>
    </row>
    <row r="7895" spans="13:17">
      <c r="M7895" s="247"/>
      <c r="N7895" s="247"/>
      <c r="O7895" s="247"/>
      <c r="P7895" s="247"/>
      <c r="Q7895" s="247"/>
    </row>
    <row r="7896" spans="13:17">
      <c r="M7896" s="247"/>
      <c r="N7896" s="247"/>
      <c r="O7896" s="247"/>
      <c r="P7896" s="247"/>
      <c r="Q7896" s="247"/>
    </row>
    <row r="7897" spans="13:17">
      <c r="M7897" s="247"/>
      <c r="N7897" s="247"/>
      <c r="O7897" s="247"/>
      <c r="P7897" s="247"/>
      <c r="Q7897" s="247"/>
    </row>
    <row r="7898" spans="13:17">
      <c r="M7898" s="247"/>
      <c r="N7898" s="247"/>
      <c r="O7898" s="247"/>
      <c r="P7898" s="247"/>
      <c r="Q7898" s="247"/>
    </row>
    <row r="7899" spans="13:17">
      <c r="M7899" s="247"/>
      <c r="N7899" s="247"/>
      <c r="O7899" s="247"/>
      <c r="P7899" s="247"/>
      <c r="Q7899" s="247"/>
    </row>
    <row r="7900" spans="13:17">
      <c r="M7900" s="247"/>
      <c r="N7900" s="247"/>
      <c r="O7900" s="247"/>
      <c r="P7900" s="247"/>
      <c r="Q7900" s="247"/>
    </row>
    <row r="7901" spans="13:17">
      <c r="M7901" s="247"/>
      <c r="N7901" s="247"/>
      <c r="O7901" s="247"/>
      <c r="P7901" s="247"/>
      <c r="Q7901" s="247"/>
    </row>
    <row r="7902" spans="13:17">
      <c r="M7902" s="247"/>
      <c r="N7902" s="247"/>
      <c r="O7902" s="247"/>
      <c r="P7902" s="247"/>
      <c r="Q7902" s="247"/>
    </row>
    <row r="7903" spans="13:17">
      <c r="M7903" s="247"/>
      <c r="N7903" s="247"/>
      <c r="O7903" s="247"/>
      <c r="P7903" s="247"/>
      <c r="Q7903" s="247"/>
    </row>
    <row r="7904" spans="13:17">
      <c r="M7904" s="247"/>
      <c r="N7904" s="247"/>
      <c r="O7904" s="247"/>
      <c r="P7904" s="247"/>
      <c r="Q7904" s="247"/>
    </row>
    <row r="7905" spans="13:17">
      <c r="M7905" s="247"/>
      <c r="N7905" s="247"/>
      <c r="O7905" s="247"/>
      <c r="P7905" s="247"/>
      <c r="Q7905" s="247"/>
    </row>
    <row r="7906" spans="13:17">
      <c r="M7906" s="247"/>
      <c r="N7906" s="247"/>
      <c r="O7906" s="247"/>
      <c r="P7906" s="247"/>
      <c r="Q7906" s="247"/>
    </row>
    <row r="7907" spans="13:17">
      <c r="M7907" s="247"/>
      <c r="N7907" s="247"/>
      <c r="O7907" s="247"/>
      <c r="P7907" s="247"/>
      <c r="Q7907" s="247"/>
    </row>
    <row r="7908" spans="13:17">
      <c r="M7908" s="247"/>
      <c r="N7908" s="247"/>
      <c r="O7908" s="247"/>
      <c r="P7908" s="247"/>
      <c r="Q7908" s="247"/>
    </row>
    <row r="7909" spans="13:17">
      <c r="M7909" s="247"/>
      <c r="N7909" s="247"/>
      <c r="O7909" s="247"/>
      <c r="P7909" s="247"/>
      <c r="Q7909" s="247"/>
    </row>
    <row r="7910" spans="13:17">
      <c r="M7910" s="247"/>
      <c r="N7910" s="247"/>
      <c r="O7910" s="247"/>
      <c r="P7910" s="247"/>
      <c r="Q7910" s="247"/>
    </row>
    <row r="7911" spans="13:17">
      <c r="M7911" s="247"/>
      <c r="N7911" s="247"/>
      <c r="O7911" s="247"/>
      <c r="P7911" s="247"/>
      <c r="Q7911" s="247"/>
    </row>
    <row r="7912" spans="13:17">
      <c r="M7912" s="247"/>
      <c r="N7912" s="247"/>
      <c r="O7912" s="247"/>
      <c r="P7912" s="247"/>
      <c r="Q7912" s="247"/>
    </row>
    <row r="7913" spans="13:17">
      <c r="M7913" s="247"/>
      <c r="N7913" s="247"/>
      <c r="O7913" s="247"/>
      <c r="P7913" s="247"/>
      <c r="Q7913" s="247"/>
    </row>
    <row r="7914" spans="13:17">
      <c r="M7914" s="247"/>
      <c r="N7914" s="247"/>
      <c r="O7914" s="247"/>
      <c r="P7914" s="247"/>
      <c r="Q7914" s="247"/>
    </row>
    <row r="7915" spans="13:17">
      <c r="M7915" s="247"/>
      <c r="N7915" s="247"/>
      <c r="O7915" s="247"/>
      <c r="P7915" s="247"/>
      <c r="Q7915" s="247"/>
    </row>
    <row r="7916" spans="13:17">
      <c r="M7916" s="247"/>
      <c r="N7916" s="247"/>
      <c r="O7916" s="247"/>
      <c r="P7916" s="247"/>
      <c r="Q7916" s="247"/>
    </row>
    <row r="7917" spans="13:17">
      <c r="M7917" s="247"/>
      <c r="N7917" s="247"/>
      <c r="O7917" s="247"/>
      <c r="P7917" s="247"/>
      <c r="Q7917" s="247"/>
    </row>
    <row r="7918" spans="13:17">
      <c r="M7918" s="247"/>
      <c r="N7918" s="247"/>
      <c r="O7918" s="247"/>
      <c r="P7918" s="247"/>
      <c r="Q7918" s="247"/>
    </row>
    <row r="7919" spans="13:17">
      <c r="M7919" s="247"/>
      <c r="N7919" s="247"/>
      <c r="O7919" s="247"/>
      <c r="P7919" s="247"/>
      <c r="Q7919" s="247"/>
    </row>
    <row r="7920" spans="13:17">
      <c r="M7920" s="247"/>
      <c r="N7920" s="247"/>
      <c r="O7920" s="247"/>
      <c r="P7920" s="247"/>
      <c r="Q7920" s="247"/>
    </row>
    <row r="7921" spans="13:17">
      <c r="M7921" s="247"/>
      <c r="N7921" s="247"/>
      <c r="O7921" s="247"/>
      <c r="P7921" s="247"/>
      <c r="Q7921" s="247"/>
    </row>
    <row r="7922" spans="13:17">
      <c r="M7922" s="247"/>
      <c r="N7922" s="247"/>
      <c r="O7922" s="247"/>
      <c r="P7922" s="247"/>
      <c r="Q7922" s="247"/>
    </row>
    <row r="7923" spans="13:17">
      <c r="M7923" s="247"/>
      <c r="N7923" s="247"/>
      <c r="O7923" s="247"/>
      <c r="P7923" s="247"/>
      <c r="Q7923" s="247"/>
    </row>
    <row r="7924" spans="13:17">
      <c r="M7924" s="247"/>
      <c r="N7924" s="247"/>
      <c r="O7924" s="247"/>
      <c r="P7924" s="247"/>
      <c r="Q7924" s="247"/>
    </row>
    <row r="7925" spans="13:17">
      <c r="M7925" s="247"/>
      <c r="N7925" s="247"/>
      <c r="O7925" s="247"/>
      <c r="P7925" s="247"/>
      <c r="Q7925" s="247"/>
    </row>
    <row r="7926" spans="13:17">
      <c r="M7926" s="247"/>
      <c r="N7926" s="247"/>
      <c r="O7926" s="247"/>
      <c r="P7926" s="247"/>
      <c r="Q7926" s="247"/>
    </row>
    <row r="7927" spans="13:17">
      <c r="M7927" s="247"/>
      <c r="N7927" s="247"/>
      <c r="O7927" s="247"/>
      <c r="P7927" s="247"/>
      <c r="Q7927" s="247"/>
    </row>
    <row r="7928" spans="13:17">
      <c r="M7928" s="247"/>
      <c r="N7928" s="247"/>
      <c r="O7928" s="247"/>
      <c r="P7928" s="247"/>
      <c r="Q7928" s="247"/>
    </row>
    <row r="7929" spans="13:17">
      <c r="M7929" s="247"/>
      <c r="N7929" s="247"/>
      <c r="O7929" s="247"/>
      <c r="P7929" s="247"/>
      <c r="Q7929" s="247"/>
    </row>
    <row r="7930" spans="13:17">
      <c r="M7930" s="247"/>
      <c r="N7930" s="247"/>
      <c r="O7930" s="247"/>
      <c r="P7930" s="247"/>
      <c r="Q7930" s="247"/>
    </row>
    <row r="7931" spans="13:17">
      <c r="M7931" s="247"/>
      <c r="N7931" s="247"/>
      <c r="O7931" s="247"/>
      <c r="P7931" s="247"/>
      <c r="Q7931" s="247"/>
    </row>
    <row r="7932" spans="13:17">
      <c r="M7932" s="247"/>
      <c r="N7932" s="247"/>
      <c r="O7932" s="247"/>
      <c r="P7932" s="247"/>
      <c r="Q7932" s="247"/>
    </row>
    <row r="7933" spans="13:17">
      <c r="M7933" s="247"/>
      <c r="N7933" s="247"/>
      <c r="O7933" s="247"/>
      <c r="P7933" s="247"/>
      <c r="Q7933" s="247"/>
    </row>
    <row r="7934" spans="13:17">
      <c r="M7934" s="247"/>
      <c r="N7934" s="247"/>
      <c r="O7934" s="247"/>
      <c r="P7934" s="247"/>
      <c r="Q7934" s="247"/>
    </row>
    <row r="7935" spans="13:17">
      <c r="M7935" s="247"/>
      <c r="N7935" s="247"/>
      <c r="O7935" s="247"/>
      <c r="P7935" s="247"/>
      <c r="Q7935" s="247"/>
    </row>
    <row r="7936" spans="13:17">
      <c r="M7936" s="247"/>
      <c r="N7936" s="247"/>
      <c r="O7936" s="247"/>
      <c r="P7936" s="247"/>
      <c r="Q7936" s="247"/>
    </row>
    <row r="7937" spans="13:17">
      <c r="M7937" s="247"/>
      <c r="N7937" s="247"/>
      <c r="O7937" s="247"/>
      <c r="P7937" s="247"/>
      <c r="Q7937" s="247"/>
    </row>
    <row r="7938" spans="13:17">
      <c r="M7938" s="247"/>
      <c r="N7938" s="247"/>
      <c r="O7938" s="247"/>
      <c r="P7938" s="247"/>
      <c r="Q7938" s="247"/>
    </row>
    <row r="7939" spans="13:17">
      <c r="M7939" s="247"/>
      <c r="N7939" s="247"/>
      <c r="O7939" s="247"/>
      <c r="P7939" s="247"/>
      <c r="Q7939" s="247"/>
    </row>
    <row r="7940" spans="13:17">
      <c r="M7940" s="247"/>
      <c r="N7940" s="247"/>
      <c r="O7940" s="247"/>
      <c r="P7940" s="247"/>
      <c r="Q7940" s="247"/>
    </row>
    <row r="7941" spans="13:17">
      <c r="M7941" s="247"/>
      <c r="N7941" s="247"/>
      <c r="O7941" s="247"/>
      <c r="P7941" s="247"/>
      <c r="Q7941" s="247"/>
    </row>
    <row r="7942" spans="13:17">
      <c r="M7942" s="247"/>
      <c r="N7942" s="247"/>
      <c r="O7942" s="247"/>
      <c r="P7942" s="247"/>
      <c r="Q7942" s="247"/>
    </row>
    <row r="7943" spans="13:17">
      <c r="M7943" s="247"/>
      <c r="N7943" s="247"/>
      <c r="O7943" s="247"/>
      <c r="P7943" s="247"/>
      <c r="Q7943" s="247"/>
    </row>
    <row r="7944" spans="13:17">
      <c r="M7944" s="247"/>
      <c r="N7944" s="247"/>
      <c r="O7944" s="247"/>
      <c r="P7944" s="247"/>
      <c r="Q7944" s="247"/>
    </row>
    <row r="7945" spans="13:17">
      <c r="M7945" s="247"/>
      <c r="N7945" s="247"/>
      <c r="O7945" s="247"/>
      <c r="P7945" s="247"/>
      <c r="Q7945" s="247"/>
    </row>
    <row r="7946" spans="13:17">
      <c r="M7946" s="247"/>
      <c r="N7946" s="247"/>
      <c r="O7946" s="247"/>
      <c r="P7946" s="247"/>
      <c r="Q7946" s="247"/>
    </row>
    <row r="7947" spans="13:17">
      <c r="M7947" s="247"/>
      <c r="N7947" s="247"/>
      <c r="O7947" s="247"/>
      <c r="P7947" s="247"/>
      <c r="Q7947" s="247"/>
    </row>
    <row r="7948" spans="13:17">
      <c r="M7948" s="247"/>
      <c r="N7948" s="247"/>
      <c r="O7948" s="247"/>
      <c r="P7948" s="247"/>
      <c r="Q7948" s="247"/>
    </row>
    <row r="7949" spans="13:17">
      <c r="M7949" s="247"/>
      <c r="N7949" s="247"/>
      <c r="O7949" s="247"/>
      <c r="P7949" s="247"/>
      <c r="Q7949" s="247"/>
    </row>
    <row r="7950" spans="13:17">
      <c r="M7950" s="247"/>
      <c r="N7950" s="247"/>
      <c r="O7950" s="247"/>
      <c r="P7950" s="247"/>
      <c r="Q7950" s="247"/>
    </row>
    <row r="7951" spans="13:17">
      <c r="M7951" s="247"/>
      <c r="N7951" s="247"/>
      <c r="O7951" s="247"/>
      <c r="P7951" s="247"/>
      <c r="Q7951" s="247"/>
    </row>
    <row r="7952" spans="13:17">
      <c r="M7952" s="247"/>
      <c r="N7952" s="247"/>
      <c r="O7952" s="247"/>
      <c r="P7952" s="247"/>
      <c r="Q7952" s="247"/>
    </row>
    <row r="7953" spans="13:17">
      <c r="M7953" s="247"/>
      <c r="N7953" s="247"/>
      <c r="O7953" s="247"/>
      <c r="P7953" s="247"/>
      <c r="Q7953" s="247"/>
    </row>
    <row r="7954" spans="13:17">
      <c r="M7954" s="247"/>
      <c r="N7954" s="247"/>
      <c r="O7954" s="247"/>
      <c r="P7954" s="247"/>
      <c r="Q7954" s="247"/>
    </row>
    <row r="7955" spans="13:17">
      <c r="M7955" s="247"/>
      <c r="N7955" s="247"/>
      <c r="O7955" s="247"/>
      <c r="P7955" s="247"/>
      <c r="Q7955" s="247"/>
    </row>
    <row r="7956" spans="13:17">
      <c r="M7956" s="247"/>
      <c r="N7956" s="247"/>
      <c r="O7956" s="247"/>
      <c r="P7956" s="247"/>
      <c r="Q7956" s="247"/>
    </row>
    <row r="7957" spans="13:17">
      <c r="M7957" s="247"/>
      <c r="N7957" s="247"/>
      <c r="O7957" s="247"/>
      <c r="P7957" s="247"/>
      <c r="Q7957" s="247"/>
    </row>
    <row r="7958" spans="13:17">
      <c r="M7958" s="247"/>
      <c r="N7958" s="247"/>
      <c r="O7958" s="247"/>
      <c r="P7958" s="247"/>
      <c r="Q7958" s="247"/>
    </row>
    <row r="7959" spans="13:17">
      <c r="M7959" s="247"/>
      <c r="N7959" s="247"/>
      <c r="O7959" s="247"/>
      <c r="P7959" s="247"/>
      <c r="Q7959" s="247"/>
    </row>
    <row r="7960" spans="13:17">
      <c r="M7960" s="247"/>
      <c r="N7960" s="247"/>
      <c r="O7960" s="247"/>
      <c r="P7960" s="247"/>
      <c r="Q7960" s="247"/>
    </row>
    <row r="7961" spans="13:17">
      <c r="M7961" s="247"/>
      <c r="N7961" s="247"/>
      <c r="O7961" s="247"/>
      <c r="P7961" s="247"/>
      <c r="Q7961" s="247"/>
    </row>
    <row r="7962" spans="13:17">
      <c r="M7962" s="247"/>
      <c r="N7962" s="247"/>
      <c r="O7962" s="247"/>
      <c r="P7962" s="247"/>
      <c r="Q7962" s="247"/>
    </row>
    <row r="7963" spans="13:17">
      <c r="M7963" s="247"/>
      <c r="N7963" s="247"/>
      <c r="O7963" s="247"/>
      <c r="P7963" s="247"/>
      <c r="Q7963" s="247"/>
    </row>
    <row r="7964" spans="13:17">
      <c r="M7964" s="247"/>
      <c r="N7964" s="247"/>
      <c r="O7964" s="247"/>
      <c r="P7964" s="247"/>
      <c r="Q7964" s="247"/>
    </row>
    <row r="7965" spans="13:17">
      <c r="M7965" s="247"/>
      <c r="N7965" s="247"/>
      <c r="O7965" s="247"/>
      <c r="P7965" s="247"/>
      <c r="Q7965" s="247"/>
    </row>
    <row r="7966" spans="13:17">
      <c r="M7966" s="247"/>
      <c r="N7966" s="247"/>
      <c r="O7966" s="247"/>
      <c r="P7966" s="247"/>
      <c r="Q7966" s="247"/>
    </row>
    <row r="7967" spans="13:17">
      <c r="M7967" s="247"/>
      <c r="N7967" s="247"/>
      <c r="O7967" s="247"/>
      <c r="P7967" s="247"/>
      <c r="Q7967" s="247"/>
    </row>
    <row r="7968" spans="13:17">
      <c r="M7968" s="247"/>
      <c r="N7968" s="247"/>
      <c r="O7968" s="247"/>
      <c r="P7968" s="247"/>
      <c r="Q7968" s="247"/>
    </row>
    <row r="7969" spans="13:17">
      <c r="M7969" s="247"/>
      <c r="N7969" s="247"/>
      <c r="O7969" s="247"/>
      <c r="P7969" s="247"/>
      <c r="Q7969" s="247"/>
    </row>
    <row r="7970" spans="13:17">
      <c r="M7970" s="247"/>
      <c r="N7970" s="247"/>
      <c r="O7970" s="247"/>
      <c r="P7970" s="247"/>
      <c r="Q7970" s="247"/>
    </row>
    <row r="7971" spans="13:17">
      <c r="M7971" s="247"/>
      <c r="N7971" s="247"/>
      <c r="O7971" s="247"/>
      <c r="P7971" s="247"/>
      <c r="Q7971" s="247"/>
    </row>
    <row r="7972" spans="13:17">
      <c r="M7972" s="247"/>
      <c r="N7972" s="247"/>
      <c r="O7972" s="247"/>
      <c r="P7972" s="247"/>
      <c r="Q7972" s="247"/>
    </row>
    <row r="7973" spans="13:17">
      <c r="M7973" s="247"/>
      <c r="N7973" s="247"/>
      <c r="O7973" s="247"/>
      <c r="P7973" s="247"/>
      <c r="Q7973" s="247"/>
    </row>
    <row r="7974" spans="13:17">
      <c r="M7974" s="247"/>
      <c r="N7974" s="247"/>
      <c r="O7974" s="247"/>
      <c r="P7974" s="247"/>
      <c r="Q7974" s="247"/>
    </row>
    <row r="7975" spans="13:17">
      <c r="M7975" s="247"/>
      <c r="N7975" s="247"/>
      <c r="O7975" s="247"/>
      <c r="P7975" s="247"/>
      <c r="Q7975" s="247"/>
    </row>
    <row r="7976" spans="13:17">
      <c r="M7976" s="247"/>
      <c r="N7976" s="247"/>
      <c r="O7976" s="247"/>
      <c r="P7976" s="247"/>
      <c r="Q7976" s="247"/>
    </row>
    <row r="7977" spans="13:17">
      <c r="M7977" s="247"/>
      <c r="N7977" s="247"/>
      <c r="O7977" s="247"/>
      <c r="P7977" s="247"/>
      <c r="Q7977" s="247"/>
    </row>
    <row r="7978" spans="13:17">
      <c r="M7978" s="247"/>
      <c r="N7978" s="247"/>
      <c r="O7978" s="247"/>
      <c r="P7978" s="247"/>
      <c r="Q7978" s="247"/>
    </row>
    <row r="7979" spans="13:17">
      <c r="M7979" s="247"/>
      <c r="N7979" s="247"/>
      <c r="O7979" s="247"/>
      <c r="P7979" s="247"/>
      <c r="Q7979" s="247"/>
    </row>
    <row r="7980" spans="13:17">
      <c r="M7980" s="247"/>
      <c r="N7980" s="247"/>
      <c r="O7980" s="247"/>
      <c r="P7980" s="247"/>
      <c r="Q7980" s="247"/>
    </row>
    <row r="7981" spans="13:17">
      <c r="M7981" s="247"/>
      <c r="N7981" s="247"/>
      <c r="O7981" s="247"/>
      <c r="P7981" s="247"/>
      <c r="Q7981" s="247"/>
    </row>
    <row r="7982" spans="13:17">
      <c r="M7982" s="247"/>
      <c r="N7982" s="247"/>
      <c r="O7982" s="247"/>
      <c r="P7982" s="247"/>
      <c r="Q7982" s="247"/>
    </row>
    <row r="7983" spans="13:17">
      <c r="M7983" s="247"/>
      <c r="N7983" s="247"/>
      <c r="O7983" s="247"/>
      <c r="P7983" s="247"/>
      <c r="Q7983" s="247"/>
    </row>
    <row r="7984" spans="13:17">
      <c r="M7984" s="247"/>
      <c r="N7984" s="247"/>
      <c r="O7984" s="247"/>
      <c r="P7984" s="247"/>
      <c r="Q7984" s="247"/>
    </row>
    <row r="7985" spans="13:17">
      <c r="M7985" s="247"/>
      <c r="N7985" s="247"/>
      <c r="O7985" s="247"/>
      <c r="P7985" s="247"/>
      <c r="Q7985" s="247"/>
    </row>
    <row r="7986" spans="13:17">
      <c r="M7986" s="247"/>
      <c r="N7986" s="247"/>
      <c r="O7986" s="247"/>
      <c r="P7986" s="247"/>
      <c r="Q7986" s="247"/>
    </row>
    <row r="7987" spans="13:17">
      <c r="M7987" s="247"/>
      <c r="N7987" s="247"/>
      <c r="O7987" s="247"/>
      <c r="P7987" s="247"/>
      <c r="Q7987" s="247"/>
    </row>
    <row r="7988" spans="13:17">
      <c r="M7988" s="247"/>
      <c r="N7988" s="247"/>
      <c r="O7988" s="247"/>
      <c r="P7988" s="247"/>
      <c r="Q7988" s="247"/>
    </row>
    <row r="7989" spans="13:17">
      <c r="M7989" s="247"/>
      <c r="N7989" s="247"/>
      <c r="O7989" s="247"/>
      <c r="P7989" s="247"/>
      <c r="Q7989" s="247"/>
    </row>
    <row r="7990" spans="13:17">
      <c r="M7990" s="247"/>
      <c r="N7990" s="247"/>
      <c r="O7990" s="247"/>
      <c r="P7990" s="247"/>
      <c r="Q7990" s="247"/>
    </row>
    <row r="7991" spans="13:17">
      <c r="M7991" s="247"/>
      <c r="N7991" s="247"/>
      <c r="O7991" s="247"/>
      <c r="P7991" s="247"/>
      <c r="Q7991" s="247"/>
    </row>
    <row r="7992" spans="13:17">
      <c r="M7992" s="247"/>
      <c r="N7992" s="247"/>
      <c r="O7992" s="247"/>
      <c r="P7992" s="247"/>
      <c r="Q7992" s="247"/>
    </row>
    <row r="7993" spans="13:17">
      <c r="M7993" s="247"/>
      <c r="N7993" s="247"/>
      <c r="O7993" s="247"/>
      <c r="P7993" s="247"/>
      <c r="Q7993" s="247"/>
    </row>
    <row r="7994" spans="13:17">
      <c r="M7994" s="247"/>
      <c r="N7994" s="247"/>
      <c r="O7994" s="247"/>
      <c r="P7994" s="247"/>
      <c r="Q7994" s="247"/>
    </row>
    <row r="7995" spans="13:17">
      <c r="M7995" s="247"/>
      <c r="N7995" s="247"/>
      <c r="O7995" s="247"/>
      <c r="P7995" s="247"/>
      <c r="Q7995" s="247"/>
    </row>
    <row r="7996" spans="13:17">
      <c r="M7996" s="247"/>
      <c r="N7996" s="247"/>
      <c r="O7996" s="247"/>
      <c r="P7996" s="247"/>
      <c r="Q7996" s="247"/>
    </row>
    <row r="7997" spans="13:17">
      <c r="M7997" s="247"/>
      <c r="N7997" s="247"/>
      <c r="O7997" s="247"/>
      <c r="P7997" s="247"/>
      <c r="Q7997" s="247"/>
    </row>
    <row r="7998" spans="13:17">
      <c r="M7998" s="247"/>
      <c r="N7998" s="247"/>
      <c r="O7998" s="247"/>
      <c r="P7998" s="247"/>
      <c r="Q7998" s="247"/>
    </row>
    <row r="7999" spans="13:17">
      <c r="M7999" s="247"/>
      <c r="N7999" s="247"/>
      <c r="O7999" s="247"/>
      <c r="P7999" s="247"/>
      <c r="Q7999" s="247"/>
    </row>
    <row r="8000" spans="13:17">
      <c r="M8000" s="247"/>
      <c r="N8000" s="247"/>
      <c r="O8000" s="247"/>
      <c r="P8000" s="247"/>
      <c r="Q8000" s="247"/>
    </row>
    <row r="8001" spans="13:17">
      <c r="M8001" s="247"/>
      <c r="N8001" s="247"/>
      <c r="O8001" s="247"/>
      <c r="P8001" s="247"/>
      <c r="Q8001" s="247"/>
    </row>
    <row r="8002" spans="13:17">
      <c r="M8002" s="247"/>
      <c r="N8002" s="247"/>
      <c r="O8002" s="247"/>
      <c r="P8002" s="247"/>
      <c r="Q8002" s="247"/>
    </row>
    <row r="8003" spans="13:17">
      <c r="M8003" s="247"/>
      <c r="N8003" s="247"/>
      <c r="O8003" s="247"/>
      <c r="P8003" s="247"/>
      <c r="Q8003" s="247"/>
    </row>
    <row r="8004" spans="13:17">
      <c r="M8004" s="247"/>
      <c r="N8004" s="247"/>
      <c r="O8004" s="247"/>
      <c r="P8004" s="247"/>
      <c r="Q8004" s="247"/>
    </row>
    <row r="8005" spans="13:17">
      <c r="M8005" s="247"/>
      <c r="N8005" s="247"/>
      <c r="O8005" s="247"/>
      <c r="P8005" s="247"/>
      <c r="Q8005" s="247"/>
    </row>
    <row r="8006" spans="13:17">
      <c r="M8006" s="247"/>
      <c r="N8006" s="247"/>
      <c r="O8006" s="247"/>
      <c r="P8006" s="247"/>
      <c r="Q8006" s="247"/>
    </row>
    <row r="8007" spans="13:17">
      <c r="M8007" s="247"/>
      <c r="N8007" s="247"/>
      <c r="O8007" s="247"/>
      <c r="P8007" s="247"/>
      <c r="Q8007" s="247"/>
    </row>
    <row r="8008" spans="13:17">
      <c r="M8008" s="247"/>
      <c r="N8008" s="247"/>
      <c r="O8008" s="247"/>
      <c r="P8008" s="247"/>
      <c r="Q8008" s="247"/>
    </row>
    <row r="8009" spans="13:17">
      <c r="M8009" s="247"/>
      <c r="N8009" s="247"/>
      <c r="O8009" s="247"/>
      <c r="P8009" s="247"/>
      <c r="Q8009" s="247"/>
    </row>
    <row r="8010" spans="13:17">
      <c r="M8010" s="247"/>
      <c r="N8010" s="247"/>
      <c r="O8010" s="247"/>
      <c r="P8010" s="247"/>
      <c r="Q8010" s="247"/>
    </row>
    <row r="8011" spans="13:17">
      <c r="M8011" s="247"/>
      <c r="N8011" s="247"/>
      <c r="O8011" s="247"/>
      <c r="P8011" s="247"/>
      <c r="Q8011" s="247"/>
    </row>
    <row r="8012" spans="13:17">
      <c r="M8012" s="247"/>
      <c r="N8012" s="247"/>
      <c r="O8012" s="247"/>
      <c r="P8012" s="247"/>
      <c r="Q8012" s="247"/>
    </row>
    <row r="8013" spans="13:17">
      <c r="M8013" s="247"/>
      <c r="N8013" s="247"/>
      <c r="O8013" s="247"/>
      <c r="P8013" s="247"/>
      <c r="Q8013" s="247"/>
    </row>
    <row r="8014" spans="13:17">
      <c r="M8014" s="247"/>
      <c r="N8014" s="247"/>
      <c r="O8014" s="247"/>
      <c r="P8014" s="247"/>
      <c r="Q8014" s="247"/>
    </row>
    <row r="8015" spans="13:17">
      <c r="M8015" s="247"/>
      <c r="N8015" s="247"/>
      <c r="O8015" s="247"/>
      <c r="P8015" s="247"/>
      <c r="Q8015" s="247"/>
    </row>
    <row r="8016" spans="13:17">
      <c r="M8016" s="247"/>
      <c r="N8016" s="247"/>
      <c r="O8016" s="247"/>
      <c r="P8016" s="247"/>
      <c r="Q8016" s="247"/>
    </row>
    <row r="8017" spans="13:17">
      <c r="M8017" s="247"/>
      <c r="N8017" s="247"/>
      <c r="O8017" s="247"/>
      <c r="P8017" s="247"/>
      <c r="Q8017" s="247"/>
    </row>
    <row r="8018" spans="13:17">
      <c r="M8018" s="247"/>
      <c r="N8018" s="247"/>
      <c r="O8018" s="247"/>
      <c r="P8018" s="247"/>
      <c r="Q8018" s="247"/>
    </row>
    <row r="8019" spans="13:17">
      <c r="M8019" s="247"/>
      <c r="N8019" s="247"/>
      <c r="O8019" s="247"/>
      <c r="P8019" s="247"/>
      <c r="Q8019" s="247"/>
    </row>
    <row r="8020" spans="13:17">
      <c r="M8020" s="247"/>
      <c r="N8020" s="247"/>
      <c r="O8020" s="247"/>
      <c r="P8020" s="247"/>
      <c r="Q8020" s="247"/>
    </row>
    <row r="8021" spans="13:17">
      <c r="M8021" s="247"/>
      <c r="N8021" s="247"/>
      <c r="O8021" s="247"/>
      <c r="P8021" s="247"/>
      <c r="Q8021" s="247"/>
    </row>
    <row r="8022" spans="13:17">
      <c r="M8022" s="247"/>
      <c r="N8022" s="247"/>
      <c r="O8022" s="247"/>
      <c r="P8022" s="247"/>
      <c r="Q8022" s="247"/>
    </row>
    <row r="8023" spans="13:17">
      <c r="M8023" s="247"/>
      <c r="N8023" s="247"/>
      <c r="O8023" s="247"/>
      <c r="P8023" s="247"/>
      <c r="Q8023" s="247"/>
    </row>
    <row r="8024" spans="13:17">
      <c r="M8024" s="247"/>
      <c r="N8024" s="247"/>
      <c r="O8024" s="247"/>
      <c r="P8024" s="247"/>
      <c r="Q8024" s="247"/>
    </row>
    <row r="8025" spans="13:17">
      <c r="M8025" s="247"/>
      <c r="N8025" s="247"/>
      <c r="O8025" s="247"/>
      <c r="P8025" s="247"/>
      <c r="Q8025" s="247"/>
    </row>
    <row r="8026" spans="13:17">
      <c r="M8026" s="247"/>
      <c r="N8026" s="247"/>
      <c r="O8026" s="247"/>
      <c r="P8026" s="247"/>
      <c r="Q8026" s="247"/>
    </row>
    <row r="8027" spans="13:17">
      <c r="M8027" s="247"/>
      <c r="N8027" s="247"/>
      <c r="O8027" s="247"/>
      <c r="P8027" s="247"/>
      <c r="Q8027" s="247"/>
    </row>
    <row r="8028" spans="13:17">
      <c r="M8028" s="247"/>
      <c r="N8028" s="247"/>
      <c r="O8028" s="247"/>
      <c r="P8028" s="247"/>
      <c r="Q8028" s="247"/>
    </row>
    <row r="8029" spans="13:17">
      <c r="M8029" s="247"/>
      <c r="N8029" s="247"/>
      <c r="O8029" s="247"/>
      <c r="P8029" s="247"/>
      <c r="Q8029" s="247"/>
    </row>
    <row r="8030" spans="13:17">
      <c r="M8030" s="247"/>
      <c r="N8030" s="247"/>
      <c r="O8030" s="247"/>
      <c r="P8030" s="247"/>
      <c r="Q8030" s="247"/>
    </row>
    <row r="8031" spans="13:17">
      <c r="M8031" s="247"/>
      <c r="N8031" s="247"/>
      <c r="O8031" s="247"/>
      <c r="P8031" s="247"/>
      <c r="Q8031" s="247"/>
    </row>
    <row r="8032" spans="13:17">
      <c r="M8032" s="247"/>
      <c r="N8032" s="247"/>
      <c r="O8032" s="247"/>
      <c r="P8032" s="247"/>
      <c r="Q8032" s="247"/>
    </row>
    <row r="8033" spans="13:17">
      <c r="M8033" s="247"/>
      <c r="N8033" s="247"/>
      <c r="O8033" s="247"/>
      <c r="P8033" s="247"/>
      <c r="Q8033" s="247"/>
    </row>
    <row r="8034" spans="13:17">
      <c r="M8034" s="247"/>
      <c r="N8034" s="247"/>
      <c r="O8034" s="247"/>
      <c r="P8034" s="247"/>
      <c r="Q8034" s="247"/>
    </row>
    <row r="8035" spans="13:17">
      <c r="M8035" s="247"/>
      <c r="N8035" s="247"/>
      <c r="O8035" s="247"/>
      <c r="P8035" s="247"/>
      <c r="Q8035" s="247"/>
    </row>
    <row r="8036" spans="13:17">
      <c r="M8036" s="247"/>
      <c r="N8036" s="247"/>
      <c r="O8036" s="247"/>
      <c r="P8036" s="247"/>
      <c r="Q8036" s="247"/>
    </row>
    <row r="8037" spans="13:17">
      <c r="M8037" s="247"/>
      <c r="N8037" s="247"/>
      <c r="O8037" s="247"/>
      <c r="P8037" s="247"/>
      <c r="Q8037" s="247"/>
    </row>
    <row r="8038" spans="13:17">
      <c r="M8038" s="247"/>
      <c r="N8038" s="247"/>
      <c r="O8038" s="247"/>
      <c r="P8038" s="247"/>
      <c r="Q8038" s="247"/>
    </row>
    <row r="8039" spans="13:17">
      <c r="M8039" s="247"/>
      <c r="N8039" s="247"/>
      <c r="O8039" s="247"/>
      <c r="P8039" s="247"/>
      <c r="Q8039" s="247"/>
    </row>
    <row r="8040" spans="13:17">
      <c r="M8040" s="247"/>
      <c r="N8040" s="247"/>
      <c r="O8040" s="247"/>
      <c r="P8040" s="247"/>
      <c r="Q8040" s="247"/>
    </row>
    <row r="8041" spans="13:17">
      <c r="M8041" s="247"/>
      <c r="N8041" s="247"/>
      <c r="O8041" s="247"/>
      <c r="P8041" s="247"/>
      <c r="Q8041" s="247"/>
    </row>
    <row r="8042" spans="13:17">
      <c r="M8042" s="247"/>
      <c r="N8042" s="247"/>
      <c r="O8042" s="247"/>
      <c r="P8042" s="247"/>
      <c r="Q8042" s="247"/>
    </row>
    <row r="8043" spans="13:17">
      <c r="M8043" s="247"/>
      <c r="N8043" s="247"/>
      <c r="O8043" s="247"/>
      <c r="P8043" s="247"/>
      <c r="Q8043" s="247"/>
    </row>
    <row r="8044" spans="13:17">
      <c r="M8044" s="247"/>
      <c r="N8044" s="247"/>
      <c r="O8044" s="247"/>
      <c r="P8044" s="247"/>
      <c r="Q8044" s="247"/>
    </row>
    <row r="8045" spans="13:17">
      <c r="M8045" s="247"/>
      <c r="N8045" s="247"/>
      <c r="O8045" s="247"/>
      <c r="P8045" s="247"/>
      <c r="Q8045" s="247"/>
    </row>
    <row r="8046" spans="13:17">
      <c r="M8046" s="247"/>
      <c r="N8046" s="247"/>
      <c r="O8046" s="247"/>
      <c r="P8046" s="247"/>
      <c r="Q8046" s="247"/>
    </row>
    <row r="8047" spans="13:17">
      <c r="M8047" s="247"/>
      <c r="N8047" s="247"/>
      <c r="O8047" s="247"/>
      <c r="P8047" s="247"/>
      <c r="Q8047" s="247"/>
    </row>
    <row r="8048" spans="13:17">
      <c r="M8048" s="247"/>
      <c r="N8048" s="247"/>
      <c r="O8048" s="247"/>
      <c r="P8048" s="247"/>
      <c r="Q8048" s="247"/>
    </row>
    <row r="8049" spans="13:17">
      <c r="M8049" s="247"/>
      <c r="N8049" s="247"/>
      <c r="O8049" s="247"/>
      <c r="P8049" s="247"/>
      <c r="Q8049" s="247"/>
    </row>
    <row r="8050" spans="13:17">
      <c r="M8050" s="247"/>
      <c r="N8050" s="247"/>
      <c r="O8050" s="247"/>
      <c r="P8050" s="247"/>
      <c r="Q8050" s="247"/>
    </row>
    <row r="8051" spans="13:17">
      <c r="M8051" s="247"/>
      <c r="N8051" s="247"/>
      <c r="O8051" s="247"/>
      <c r="P8051" s="247"/>
      <c r="Q8051" s="247"/>
    </row>
    <row r="8052" spans="13:17">
      <c r="M8052" s="247"/>
      <c r="N8052" s="247"/>
      <c r="O8052" s="247"/>
      <c r="P8052" s="247"/>
      <c r="Q8052" s="247"/>
    </row>
    <row r="8053" spans="13:17">
      <c r="M8053" s="247"/>
      <c r="N8053" s="247"/>
      <c r="O8053" s="247"/>
      <c r="P8053" s="247"/>
      <c r="Q8053" s="247"/>
    </row>
    <row r="8054" spans="13:17">
      <c r="M8054" s="247"/>
      <c r="N8054" s="247"/>
      <c r="O8054" s="247"/>
      <c r="P8054" s="247"/>
      <c r="Q8054" s="247"/>
    </row>
    <row r="8055" spans="13:17">
      <c r="M8055" s="247"/>
      <c r="N8055" s="247"/>
      <c r="O8055" s="247"/>
      <c r="P8055" s="247"/>
      <c r="Q8055" s="247"/>
    </row>
    <row r="8056" spans="13:17">
      <c r="M8056" s="247"/>
      <c r="N8056" s="247"/>
      <c r="O8056" s="247"/>
      <c r="P8056" s="247"/>
      <c r="Q8056" s="247"/>
    </row>
    <row r="8057" spans="13:17">
      <c r="M8057" s="247"/>
      <c r="N8057" s="247"/>
      <c r="O8057" s="247"/>
      <c r="P8057" s="247"/>
      <c r="Q8057" s="247"/>
    </row>
    <row r="8058" spans="13:17">
      <c r="M8058" s="247"/>
      <c r="N8058" s="247"/>
      <c r="O8058" s="247"/>
      <c r="P8058" s="247"/>
      <c r="Q8058" s="247"/>
    </row>
    <row r="8059" spans="13:17">
      <c r="M8059" s="247"/>
      <c r="N8059" s="247"/>
      <c r="O8059" s="247"/>
      <c r="P8059" s="247"/>
      <c r="Q8059" s="247"/>
    </row>
    <row r="8060" spans="13:17">
      <c r="M8060" s="247"/>
      <c r="N8060" s="247"/>
      <c r="O8060" s="247"/>
      <c r="P8060" s="247"/>
      <c r="Q8060" s="247"/>
    </row>
    <row r="8061" spans="13:17">
      <c r="M8061" s="247"/>
      <c r="N8061" s="247"/>
      <c r="O8061" s="247"/>
      <c r="P8061" s="247"/>
      <c r="Q8061" s="247"/>
    </row>
    <row r="8062" spans="13:17">
      <c r="M8062" s="247"/>
      <c r="N8062" s="247"/>
      <c r="O8062" s="247"/>
      <c r="P8062" s="247"/>
      <c r="Q8062" s="247"/>
    </row>
    <row r="8063" spans="13:17">
      <c r="M8063" s="247"/>
      <c r="N8063" s="247"/>
      <c r="O8063" s="247"/>
      <c r="P8063" s="247"/>
      <c r="Q8063" s="247"/>
    </row>
    <row r="8064" spans="13:17">
      <c r="M8064" s="247"/>
      <c r="N8064" s="247"/>
      <c r="O8064" s="247"/>
      <c r="P8064" s="247"/>
      <c r="Q8064" s="247"/>
    </row>
    <row r="8065" spans="13:17">
      <c r="M8065" s="247"/>
      <c r="N8065" s="247"/>
      <c r="O8065" s="247"/>
      <c r="P8065" s="247"/>
      <c r="Q8065" s="247"/>
    </row>
    <row r="8066" spans="13:17">
      <c r="M8066" s="247"/>
      <c r="N8066" s="247"/>
      <c r="O8066" s="247"/>
      <c r="P8066" s="247"/>
      <c r="Q8066" s="247"/>
    </row>
    <row r="8067" spans="13:17">
      <c r="M8067" s="247"/>
      <c r="N8067" s="247"/>
      <c r="O8067" s="247"/>
      <c r="P8067" s="247"/>
      <c r="Q8067" s="247"/>
    </row>
    <row r="8068" spans="13:17">
      <c r="M8068" s="247"/>
      <c r="N8068" s="247"/>
      <c r="O8068" s="247"/>
      <c r="P8068" s="247"/>
      <c r="Q8068" s="247"/>
    </row>
    <row r="8069" spans="13:17">
      <c r="M8069" s="247"/>
      <c r="N8069" s="247"/>
      <c r="O8069" s="247"/>
      <c r="P8069" s="247"/>
      <c r="Q8069" s="247"/>
    </row>
    <row r="8070" spans="13:17">
      <c r="M8070" s="247"/>
      <c r="N8070" s="247"/>
      <c r="O8070" s="247"/>
      <c r="P8070" s="247"/>
      <c r="Q8070" s="247"/>
    </row>
    <row r="8071" spans="13:17">
      <c r="M8071" s="247"/>
      <c r="N8071" s="247"/>
      <c r="O8071" s="247"/>
      <c r="P8071" s="247"/>
      <c r="Q8071" s="247"/>
    </row>
    <row r="8072" spans="13:17">
      <c r="M8072" s="247"/>
      <c r="N8072" s="247"/>
      <c r="O8072" s="247"/>
      <c r="P8072" s="247"/>
      <c r="Q8072" s="247"/>
    </row>
    <row r="8073" spans="13:17">
      <c r="M8073" s="247"/>
      <c r="N8073" s="247"/>
      <c r="O8073" s="247"/>
      <c r="P8073" s="247"/>
      <c r="Q8073" s="247"/>
    </row>
    <row r="8074" spans="13:17">
      <c r="M8074" s="247"/>
      <c r="N8074" s="247"/>
      <c r="O8074" s="247"/>
      <c r="P8074" s="247"/>
      <c r="Q8074" s="247"/>
    </row>
    <row r="8075" spans="13:17">
      <c r="M8075" s="247"/>
      <c r="N8075" s="247"/>
      <c r="O8075" s="247"/>
      <c r="P8075" s="247"/>
      <c r="Q8075" s="247"/>
    </row>
    <row r="8076" spans="13:17">
      <c r="M8076" s="247"/>
      <c r="N8076" s="247"/>
      <c r="O8076" s="247"/>
      <c r="P8076" s="247"/>
      <c r="Q8076" s="247"/>
    </row>
    <row r="8077" spans="13:17">
      <c r="M8077" s="247"/>
      <c r="N8077" s="247"/>
      <c r="O8077" s="247"/>
      <c r="P8077" s="247"/>
      <c r="Q8077" s="247"/>
    </row>
    <row r="8078" spans="13:17">
      <c r="M8078" s="247"/>
      <c r="N8078" s="247"/>
      <c r="O8078" s="247"/>
      <c r="P8078" s="247"/>
      <c r="Q8078" s="247"/>
    </row>
    <row r="8079" spans="13:17">
      <c r="M8079" s="247"/>
      <c r="N8079" s="247"/>
      <c r="O8079" s="247"/>
      <c r="P8079" s="247"/>
      <c r="Q8079" s="247"/>
    </row>
    <row r="8080" spans="13:17">
      <c r="M8080" s="247"/>
      <c r="N8080" s="247"/>
      <c r="O8080" s="247"/>
      <c r="P8080" s="247"/>
      <c r="Q8080" s="247"/>
    </row>
    <row r="8081" spans="13:17">
      <c r="M8081" s="247"/>
      <c r="N8081" s="247"/>
      <c r="O8081" s="247"/>
      <c r="P8081" s="247"/>
      <c r="Q8081" s="247"/>
    </row>
    <row r="8082" spans="13:17">
      <c r="M8082" s="247"/>
      <c r="N8082" s="247"/>
      <c r="O8082" s="247"/>
      <c r="P8082" s="247"/>
      <c r="Q8082" s="247"/>
    </row>
    <row r="8083" spans="13:17">
      <c r="M8083" s="247"/>
      <c r="N8083" s="247"/>
      <c r="O8083" s="247"/>
      <c r="P8083" s="247"/>
      <c r="Q8083" s="247"/>
    </row>
    <row r="8084" spans="13:17">
      <c r="M8084" s="247"/>
      <c r="N8084" s="247"/>
      <c r="O8084" s="247"/>
      <c r="P8084" s="247"/>
      <c r="Q8084" s="247"/>
    </row>
    <row r="8085" spans="13:17">
      <c r="M8085" s="247"/>
      <c r="N8085" s="247"/>
      <c r="O8085" s="247"/>
      <c r="P8085" s="247"/>
      <c r="Q8085" s="247"/>
    </row>
    <row r="8086" spans="13:17">
      <c r="M8086" s="247"/>
      <c r="N8086" s="247"/>
      <c r="O8086" s="247"/>
      <c r="P8086" s="247"/>
      <c r="Q8086" s="247"/>
    </row>
    <row r="8087" spans="13:17">
      <c r="M8087" s="247"/>
      <c r="N8087" s="247"/>
      <c r="O8087" s="247"/>
      <c r="P8087" s="247"/>
      <c r="Q8087" s="247"/>
    </row>
    <row r="8088" spans="13:17">
      <c r="M8088" s="247"/>
      <c r="N8088" s="247"/>
      <c r="O8088" s="247"/>
      <c r="P8088" s="247"/>
      <c r="Q8088" s="247"/>
    </row>
    <row r="8089" spans="13:17">
      <c r="M8089" s="247"/>
      <c r="N8089" s="247"/>
      <c r="O8089" s="247"/>
      <c r="P8089" s="247"/>
      <c r="Q8089" s="247"/>
    </row>
    <row r="8090" spans="13:17">
      <c r="M8090" s="247"/>
      <c r="N8090" s="247"/>
      <c r="O8090" s="247"/>
      <c r="P8090" s="247"/>
      <c r="Q8090" s="247"/>
    </row>
    <row r="8091" spans="13:17">
      <c r="M8091" s="247"/>
      <c r="N8091" s="247"/>
      <c r="O8091" s="247"/>
      <c r="P8091" s="247"/>
      <c r="Q8091" s="247"/>
    </row>
    <row r="8092" spans="13:17">
      <c r="M8092" s="247"/>
      <c r="N8092" s="247"/>
      <c r="O8092" s="247"/>
      <c r="P8092" s="247"/>
      <c r="Q8092" s="247"/>
    </row>
    <row r="8093" spans="13:17">
      <c r="M8093" s="247"/>
      <c r="N8093" s="247"/>
      <c r="O8093" s="247"/>
      <c r="P8093" s="247"/>
      <c r="Q8093" s="247"/>
    </row>
    <row r="8094" spans="13:17">
      <c r="M8094" s="247"/>
      <c r="N8094" s="247"/>
      <c r="O8094" s="247"/>
      <c r="P8094" s="247"/>
      <c r="Q8094" s="247"/>
    </row>
    <row r="8095" spans="13:17">
      <c r="M8095" s="247"/>
      <c r="N8095" s="247"/>
      <c r="O8095" s="247"/>
      <c r="P8095" s="247"/>
      <c r="Q8095" s="247"/>
    </row>
    <row r="8096" spans="13:17">
      <c r="M8096" s="247"/>
      <c r="N8096" s="247"/>
      <c r="O8096" s="247"/>
      <c r="P8096" s="247"/>
      <c r="Q8096" s="247"/>
    </row>
    <row r="8097" spans="13:17">
      <c r="M8097" s="247"/>
      <c r="N8097" s="247"/>
      <c r="O8097" s="247"/>
      <c r="P8097" s="247"/>
      <c r="Q8097" s="247"/>
    </row>
    <row r="8098" spans="13:17">
      <c r="M8098" s="247"/>
      <c r="N8098" s="247"/>
      <c r="O8098" s="247"/>
      <c r="P8098" s="247"/>
      <c r="Q8098" s="247"/>
    </row>
    <row r="8099" spans="13:17">
      <c r="M8099" s="247"/>
      <c r="N8099" s="247"/>
      <c r="O8099" s="247"/>
      <c r="P8099" s="247"/>
      <c r="Q8099" s="247"/>
    </row>
    <row r="8100" spans="13:17">
      <c r="M8100" s="247"/>
      <c r="N8100" s="247"/>
      <c r="O8100" s="247"/>
      <c r="P8100" s="247"/>
      <c r="Q8100" s="247"/>
    </row>
    <row r="8101" spans="13:17">
      <c r="M8101" s="247"/>
      <c r="N8101" s="247"/>
      <c r="O8101" s="247"/>
      <c r="P8101" s="247"/>
      <c r="Q8101" s="247"/>
    </row>
    <row r="8102" spans="13:17">
      <c r="M8102" s="247"/>
      <c r="N8102" s="247"/>
      <c r="O8102" s="247"/>
      <c r="P8102" s="247"/>
      <c r="Q8102" s="247"/>
    </row>
    <row r="8103" spans="13:17">
      <c r="M8103" s="247"/>
      <c r="N8103" s="247"/>
      <c r="O8103" s="247"/>
      <c r="P8103" s="247"/>
      <c r="Q8103" s="247"/>
    </row>
    <row r="8104" spans="13:17">
      <c r="M8104" s="247"/>
      <c r="N8104" s="247"/>
      <c r="O8104" s="247"/>
      <c r="P8104" s="247"/>
      <c r="Q8104" s="247"/>
    </row>
    <row r="8105" spans="13:17">
      <c r="M8105" s="247"/>
      <c r="N8105" s="247"/>
      <c r="O8105" s="247"/>
      <c r="P8105" s="247"/>
      <c r="Q8105" s="247"/>
    </row>
    <row r="8106" spans="13:17">
      <c r="M8106" s="247"/>
      <c r="N8106" s="247"/>
      <c r="O8106" s="247"/>
      <c r="P8106" s="247"/>
      <c r="Q8106" s="247"/>
    </row>
    <row r="8107" spans="13:17">
      <c r="M8107" s="247"/>
      <c r="N8107" s="247"/>
      <c r="O8107" s="247"/>
      <c r="P8107" s="247"/>
      <c r="Q8107" s="247"/>
    </row>
    <row r="8108" spans="13:17">
      <c r="M8108" s="247"/>
      <c r="N8108" s="247"/>
      <c r="O8108" s="247"/>
      <c r="P8108" s="247"/>
      <c r="Q8108" s="247"/>
    </row>
    <row r="8109" spans="13:17">
      <c r="M8109" s="247"/>
      <c r="N8109" s="247"/>
      <c r="O8109" s="247"/>
      <c r="P8109" s="247"/>
      <c r="Q8109" s="247"/>
    </row>
    <row r="8110" spans="13:17">
      <c r="M8110" s="247"/>
      <c r="N8110" s="247"/>
      <c r="O8110" s="247"/>
      <c r="P8110" s="247"/>
      <c r="Q8110" s="247"/>
    </row>
    <row r="8111" spans="13:17">
      <c r="M8111" s="247"/>
      <c r="N8111" s="247"/>
      <c r="O8111" s="247"/>
      <c r="P8111" s="247"/>
      <c r="Q8111" s="247"/>
    </row>
    <row r="8112" spans="13:17">
      <c r="M8112" s="247"/>
      <c r="N8112" s="247"/>
      <c r="O8112" s="247"/>
      <c r="P8112" s="247"/>
      <c r="Q8112" s="247"/>
    </row>
    <row r="8113" spans="13:17">
      <c r="M8113" s="247"/>
      <c r="N8113" s="247"/>
      <c r="O8113" s="247"/>
      <c r="P8113" s="247"/>
      <c r="Q8113" s="247"/>
    </row>
    <row r="8114" spans="13:17">
      <c r="M8114" s="247"/>
      <c r="N8114" s="247"/>
      <c r="O8114" s="247"/>
      <c r="P8114" s="247"/>
      <c r="Q8114" s="247"/>
    </row>
    <row r="8115" spans="13:17">
      <c r="M8115" s="247"/>
      <c r="N8115" s="247"/>
      <c r="O8115" s="247"/>
      <c r="P8115" s="247"/>
      <c r="Q8115" s="247"/>
    </row>
    <row r="8116" spans="13:17">
      <c r="M8116" s="247"/>
      <c r="N8116" s="247"/>
      <c r="O8116" s="247"/>
      <c r="P8116" s="247"/>
      <c r="Q8116" s="247"/>
    </row>
    <row r="8117" spans="13:17">
      <c r="M8117" s="247"/>
      <c r="N8117" s="247"/>
      <c r="O8117" s="247"/>
      <c r="P8117" s="247"/>
      <c r="Q8117" s="247"/>
    </row>
    <row r="8118" spans="13:17">
      <c r="M8118" s="247"/>
      <c r="N8118" s="247"/>
      <c r="O8118" s="247"/>
      <c r="P8118" s="247"/>
      <c r="Q8118" s="247"/>
    </row>
    <row r="8119" spans="13:17">
      <c r="M8119" s="247"/>
      <c r="N8119" s="247"/>
      <c r="O8119" s="247"/>
      <c r="P8119" s="247"/>
      <c r="Q8119" s="247"/>
    </row>
    <row r="8120" spans="13:17">
      <c r="M8120" s="247"/>
      <c r="N8120" s="247"/>
      <c r="O8120" s="247"/>
      <c r="P8120" s="247"/>
      <c r="Q8120" s="247"/>
    </row>
    <row r="8121" spans="13:17">
      <c r="M8121" s="247"/>
      <c r="N8121" s="247"/>
      <c r="O8121" s="247"/>
      <c r="P8121" s="247"/>
      <c r="Q8121" s="247"/>
    </row>
    <row r="8122" spans="13:17">
      <c r="M8122" s="247"/>
      <c r="N8122" s="247"/>
      <c r="O8122" s="247"/>
      <c r="P8122" s="247"/>
      <c r="Q8122" s="247"/>
    </row>
    <row r="8123" spans="13:17">
      <c r="M8123" s="247"/>
      <c r="N8123" s="247"/>
      <c r="O8123" s="247"/>
      <c r="P8123" s="247"/>
      <c r="Q8123" s="247"/>
    </row>
    <row r="8124" spans="13:17">
      <c r="M8124" s="247"/>
      <c r="N8124" s="247"/>
      <c r="O8124" s="247"/>
      <c r="P8124" s="247"/>
      <c r="Q8124" s="247"/>
    </row>
    <row r="8125" spans="13:17">
      <c r="M8125" s="247"/>
      <c r="N8125" s="247"/>
      <c r="O8125" s="247"/>
      <c r="P8125" s="247"/>
      <c r="Q8125" s="247"/>
    </row>
    <row r="8126" spans="13:17">
      <c r="M8126" s="247"/>
      <c r="N8126" s="247"/>
      <c r="O8126" s="247"/>
      <c r="P8126" s="247"/>
      <c r="Q8126" s="247"/>
    </row>
    <row r="8127" spans="13:17">
      <c r="M8127" s="247"/>
      <c r="N8127" s="247"/>
      <c r="O8127" s="247"/>
      <c r="P8127" s="247"/>
      <c r="Q8127" s="247"/>
    </row>
    <row r="8128" spans="13:17">
      <c r="M8128" s="247"/>
      <c r="N8128" s="247"/>
      <c r="O8128" s="247"/>
      <c r="P8128" s="247"/>
      <c r="Q8128" s="247"/>
    </row>
    <row r="8129" spans="13:17">
      <c r="M8129" s="247"/>
      <c r="N8129" s="247"/>
      <c r="O8129" s="247"/>
      <c r="P8129" s="247"/>
      <c r="Q8129" s="247"/>
    </row>
    <row r="8130" spans="13:17">
      <c r="M8130" s="247"/>
      <c r="N8130" s="247"/>
      <c r="O8130" s="247"/>
      <c r="P8130" s="247"/>
      <c r="Q8130" s="247"/>
    </row>
    <row r="8131" spans="13:17">
      <c r="M8131" s="247"/>
      <c r="N8131" s="247"/>
      <c r="O8131" s="247"/>
      <c r="P8131" s="247"/>
      <c r="Q8131" s="247"/>
    </row>
    <row r="8132" spans="13:17">
      <c r="M8132" s="247"/>
      <c r="N8132" s="247"/>
      <c r="O8132" s="247"/>
      <c r="P8132" s="247"/>
      <c r="Q8132" s="247"/>
    </row>
    <row r="8133" spans="13:17">
      <c r="M8133" s="247"/>
      <c r="N8133" s="247"/>
      <c r="O8133" s="247"/>
      <c r="P8133" s="247"/>
      <c r="Q8133" s="247"/>
    </row>
    <row r="8134" spans="13:17">
      <c r="M8134" s="247"/>
      <c r="N8134" s="247"/>
      <c r="O8134" s="247"/>
      <c r="P8134" s="247"/>
      <c r="Q8134" s="247"/>
    </row>
    <row r="8135" spans="13:17">
      <c r="M8135" s="247"/>
      <c r="N8135" s="247"/>
      <c r="O8135" s="247"/>
      <c r="P8135" s="247"/>
      <c r="Q8135" s="247"/>
    </row>
    <row r="8136" spans="13:17">
      <c r="M8136" s="247"/>
      <c r="N8136" s="247"/>
      <c r="O8136" s="247"/>
      <c r="P8136" s="247"/>
      <c r="Q8136" s="247"/>
    </row>
    <row r="8137" spans="13:17">
      <c r="M8137" s="247"/>
      <c r="N8137" s="247"/>
      <c r="O8137" s="247"/>
      <c r="P8137" s="247"/>
      <c r="Q8137" s="247"/>
    </row>
    <row r="8138" spans="13:17">
      <c r="M8138" s="247"/>
      <c r="N8138" s="247"/>
      <c r="O8138" s="247"/>
      <c r="P8138" s="247"/>
      <c r="Q8138" s="247"/>
    </row>
    <row r="8139" spans="13:17">
      <c r="M8139" s="247"/>
      <c r="N8139" s="247"/>
      <c r="O8139" s="247"/>
      <c r="P8139" s="247"/>
      <c r="Q8139" s="247"/>
    </row>
    <row r="8140" spans="13:17">
      <c r="M8140" s="247"/>
      <c r="N8140" s="247"/>
      <c r="O8140" s="247"/>
      <c r="P8140" s="247"/>
      <c r="Q8140" s="247"/>
    </row>
    <row r="8141" spans="13:17">
      <c r="M8141" s="247"/>
      <c r="N8141" s="247"/>
      <c r="O8141" s="247"/>
      <c r="P8141" s="247"/>
      <c r="Q8141" s="247"/>
    </row>
    <row r="8142" spans="13:17">
      <c r="M8142" s="247"/>
      <c r="N8142" s="247"/>
      <c r="O8142" s="247"/>
      <c r="P8142" s="247"/>
      <c r="Q8142" s="247"/>
    </row>
    <row r="8143" spans="13:17">
      <c r="M8143" s="247"/>
      <c r="N8143" s="247"/>
      <c r="O8143" s="247"/>
      <c r="P8143" s="247"/>
      <c r="Q8143" s="247"/>
    </row>
    <row r="8144" spans="13:17">
      <c r="M8144" s="247"/>
      <c r="N8144" s="247"/>
      <c r="O8144" s="247"/>
      <c r="P8144" s="247"/>
      <c r="Q8144" s="247"/>
    </row>
    <row r="8145" spans="13:17">
      <c r="M8145" s="247"/>
      <c r="N8145" s="247"/>
      <c r="O8145" s="247"/>
      <c r="P8145" s="247"/>
      <c r="Q8145" s="247"/>
    </row>
    <row r="8146" spans="13:17">
      <c r="M8146" s="247"/>
      <c r="N8146" s="247"/>
      <c r="O8146" s="247"/>
      <c r="P8146" s="247"/>
      <c r="Q8146" s="247"/>
    </row>
    <row r="8147" spans="13:17">
      <c r="M8147" s="247"/>
      <c r="N8147" s="247"/>
      <c r="O8147" s="247"/>
      <c r="P8147" s="247"/>
      <c r="Q8147" s="247"/>
    </row>
    <row r="8148" spans="13:17">
      <c r="M8148" s="247"/>
      <c r="N8148" s="247"/>
      <c r="O8148" s="247"/>
      <c r="P8148" s="247"/>
      <c r="Q8148" s="247"/>
    </row>
    <row r="8149" spans="13:17">
      <c r="M8149" s="247"/>
      <c r="N8149" s="247"/>
      <c r="O8149" s="247"/>
      <c r="P8149" s="247"/>
      <c r="Q8149" s="247"/>
    </row>
    <row r="8150" spans="13:17">
      <c r="M8150" s="247"/>
      <c r="N8150" s="247"/>
      <c r="O8150" s="247"/>
      <c r="P8150" s="247"/>
      <c r="Q8150" s="247"/>
    </row>
    <row r="8151" spans="13:17">
      <c r="M8151" s="247"/>
      <c r="N8151" s="247"/>
      <c r="O8151" s="247"/>
      <c r="P8151" s="247"/>
      <c r="Q8151" s="247"/>
    </row>
    <row r="8152" spans="13:17">
      <c r="M8152" s="247"/>
      <c r="N8152" s="247"/>
      <c r="O8152" s="247"/>
      <c r="P8152" s="247"/>
      <c r="Q8152" s="247"/>
    </row>
    <row r="8153" spans="13:17">
      <c r="M8153" s="247"/>
      <c r="N8153" s="247"/>
      <c r="O8153" s="247"/>
      <c r="P8153" s="247"/>
      <c r="Q8153" s="247"/>
    </row>
    <row r="8154" spans="13:17">
      <c r="M8154" s="247"/>
      <c r="N8154" s="247"/>
      <c r="O8154" s="247"/>
      <c r="P8154" s="247"/>
      <c r="Q8154" s="247"/>
    </row>
    <row r="8155" spans="13:17">
      <c r="M8155" s="247"/>
      <c r="N8155" s="247"/>
      <c r="O8155" s="247"/>
      <c r="P8155" s="247"/>
      <c r="Q8155" s="247"/>
    </row>
    <row r="8156" spans="13:17">
      <c r="M8156" s="247"/>
      <c r="N8156" s="247"/>
      <c r="O8156" s="247"/>
      <c r="P8156" s="247"/>
      <c r="Q8156" s="247"/>
    </row>
    <row r="8157" spans="13:17">
      <c r="M8157" s="247"/>
      <c r="N8157" s="247"/>
      <c r="O8157" s="247"/>
      <c r="P8157" s="247"/>
      <c r="Q8157" s="247"/>
    </row>
    <row r="8158" spans="13:17">
      <c r="M8158" s="247"/>
      <c r="N8158" s="247"/>
      <c r="O8158" s="247"/>
      <c r="P8158" s="247"/>
      <c r="Q8158" s="247"/>
    </row>
    <row r="8159" spans="13:17">
      <c r="M8159" s="247"/>
      <c r="N8159" s="247"/>
      <c r="O8159" s="247"/>
      <c r="P8159" s="247"/>
      <c r="Q8159" s="247"/>
    </row>
    <row r="8160" spans="13:17">
      <c r="M8160" s="247"/>
      <c r="N8160" s="247"/>
      <c r="O8160" s="247"/>
      <c r="P8160" s="247"/>
      <c r="Q8160" s="247"/>
    </row>
    <row r="8161" spans="13:17">
      <c r="M8161" s="247"/>
      <c r="N8161" s="247"/>
      <c r="O8161" s="247"/>
      <c r="P8161" s="247"/>
      <c r="Q8161" s="247"/>
    </row>
    <row r="8162" spans="13:17">
      <c r="M8162" s="247"/>
      <c r="N8162" s="247"/>
      <c r="O8162" s="247"/>
      <c r="P8162" s="247"/>
      <c r="Q8162" s="247"/>
    </row>
    <row r="8163" spans="13:17">
      <c r="M8163" s="247"/>
      <c r="N8163" s="247"/>
      <c r="O8163" s="247"/>
      <c r="P8163" s="247"/>
      <c r="Q8163" s="247"/>
    </row>
    <row r="8164" spans="13:17">
      <c r="M8164" s="247"/>
      <c r="N8164" s="247"/>
      <c r="O8164" s="247"/>
      <c r="P8164" s="247"/>
      <c r="Q8164" s="247"/>
    </row>
    <row r="8165" spans="13:17">
      <c r="M8165" s="247"/>
      <c r="N8165" s="247"/>
      <c r="O8165" s="247"/>
      <c r="P8165" s="247"/>
      <c r="Q8165" s="247"/>
    </row>
    <row r="8166" spans="13:17">
      <c r="M8166" s="247"/>
      <c r="N8166" s="247"/>
      <c r="O8166" s="247"/>
      <c r="P8166" s="247"/>
      <c r="Q8166" s="247"/>
    </row>
    <row r="8167" spans="13:17">
      <c r="M8167" s="247"/>
      <c r="N8167" s="247"/>
      <c r="O8167" s="247"/>
      <c r="P8167" s="247"/>
      <c r="Q8167" s="247"/>
    </row>
    <row r="8168" spans="13:17">
      <c r="M8168" s="247"/>
      <c r="N8168" s="247"/>
      <c r="O8168" s="247"/>
      <c r="P8168" s="247"/>
      <c r="Q8168" s="247"/>
    </row>
    <row r="8169" spans="13:17">
      <c r="M8169" s="247"/>
      <c r="N8169" s="247"/>
      <c r="O8169" s="247"/>
      <c r="P8169" s="247"/>
      <c r="Q8169" s="247"/>
    </row>
    <row r="8170" spans="13:17">
      <c r="M8170" s="247"/>
      <c r="N8170" s="247"/>
      <c r="O8170" s="247"/>
      <c r="P8170" s="247"/>
      <c r="Q8170" s="247"/>
    </row>
    <row r="8171" spans="13:17">
      <c r="M8171" s="247"/>
      <c r="N8171" s="247"/>
      <c r="O8171" s="247"/>
      <c r="P8171" s="247"/>
      <c r="Q8171" s="247"/>
    </row>
    <row r="8172" spans="13:17">
      <c r="M8172" s="247"/>
      <c r="N8172" s="247"/>
      <c r="O8172" s="247"/>
      <c r="P8172" s="247"/>
      <c r="Q8172" s="247"/>
    </row>
    <row r="8173" spans="13:17">
      <c r="M8173" s="247"/>
      <c r="N8173" s="247"/>
      <c r="O8173" s="247"/>
      <c r="P8173" s="247"/>
      <c r="Q8173" s="247"/>
    </row>
    <row r="8174" spans="13:17">
      <c r="M8174" s="247"/>
      <c r="N8174" s="247"/>
      <c r="O8174" s="247"/>
      <c r="P8174" s="247"/>
      <c r="Q8174" s="247"/>
    </row>
    <row r="8175" spans="13:17">
      <c r="M8175" s="247"/>
      <c r="N8175" s="247"/>
      <c r="O8175" s="247"/>
      <c r="P8175" s="247"/>
      <c r="Q8175" s="247"/>
    </row>
    <row r="8176" spans="13:17">
      <c r="M8176" s="247"/>
      <c r="N8176" s="247"/>
      <c r="O8176" s="247"/>
      <c r="P8176" s="247"/>
      <c r="Q8176" s="247"/>
    </row>
    <row r="8177" spans="13:17">
      <c r="M8177" s="247"/>
      <c r="N8177" s="247"/>
      <c r="O8177" s="247"/>
      <c r="P8177" s="247"/>
      <c r="Q8177" s="247"/>
    </row>
    <row r="8178" spans="13:17">
      <c r="M8178" s="247"/>
      <c r="N8178" s="247"/>
      <c r="O8178" s="247"/>
      <c r="P8178" s="247"/>
      <c r="Q8178" s="247"/>
    </row>
    <row r="8179" spans="13:17">
      <c r="M8179" s="247"/>
      <c r="N8179" s="247"/>
      <c r="O8179" s="247"/>
      <c r="P8179" s="247"/>
      <c r="Q8179" s="247"/>
    </row>
    <row r="8180" spans="13:17">
      <c r="M8180" s="247"/>
      <c r="N8180" s="247"/>
      <c r="O8180" s="247"/>
      <c r="P8180" s="247"/>
      <c r="Q8180" s="247"/>
    </row>
    <row r="8181" spans="13:17">
      <c r="M8181" s="247"/>
      <c r="N8181" s="247"/>
      <c r="O8181" s="247"/>
      <c r="P8181" s="247"/>
      <c r="Q8181" s="247"/>
    </row>
    <row r="8182" spans="13:17">
      <c r="M8182" s="247"/>
      <c r="N8182" s="247"/>
      <c r="O8182" s="247"/>
      <c r="P8182" s="247"/>
      <c r="Q8182" s="247"/>
    </row>
    <row r="8183" spans="13:17">
      <c r="M8183" s="247"/>
      <c r="N8183" s="247"/>
      <c r="O8183" s="247"/>
      <c r="P8183" s="247"/>
      <c r="Q8183" s="247"/>
    </row>
    <row r="8184" spans="13:17">
      <c r="M8184" s="247"/>
      <c r="N8184" s="247"/>
      <c r="O8184" s="247"/>
      <c r="P8184" s="247"/>
      <c r="Q8184" s="247"/>
    </row>
    <row r="8185" spans="13:17">
      <c r="M8185" s="247"/>
      <c r="N8185" s="247"/>
      <c r="O8185" s="247"/>
      <c r="P8185" s="247"/>
      <c r="Q8185" s="247"/>
    </row>
    <row r="8186" spans="13:17">
      <c r="M8186" s="247"/>
      <c r="N8186" s="247"/>
      <c r="O8186" s="247"/>
      <c r="P8186" s="247"/>
      <c r="Q8186" s="247"/>
    </row>
    <row r="8187" spans="13:17">
      <c r="M8187" s="247"/>
      <c r="N8187" s="247"/>
      <c r="O8187" s="247"/>
      <c r="P8187" s="247"/>
      <c r="Q8187" s="247"/>
    </row>
    <row r="8188" spans="13:17">
      <c r="M8188" s="247"/>
      <c r="N8188" s="247"/>
      <c r="O8188" s="247"/>
      <c r="P8188" s="247"/>
      <c r="Q8188" s="247"/>
    </row>
    <row r="8189" spans="13:17">
      <c r="M8189" s="247"/>
      <c r="N8189" s="247"/>
      <c r="O8189" s="247"/>
      <c r="P8189" s="247"/>
      <c r="Q8189" s="247"/>
    </row>
    <row r="8190" spans="13:17">
      <c r="M8190" s="247"/>
      <c r="N8190" s="247"/>
      <c r="O8190" s="247"/>
      <c r="P8190" s="247"/>
      <c r="Q8190" s="247"/>
    </row>
    <row r="8191" spans="13:17">
      <c r="M8191" s="247"/>
      <c r="N8191" s="247"/>
      <c r="O8191" s="247"/>
      <c r="P8191" s="247"/>
      <c r="Q8191" s="247"/>
    </row>
    <row r="8192" spans="13:17">
      <c r="M8192" s="247"/>
      <c r="N8192" s="247"/>
      <c r="O8192" s="247"/>
      <c r="P8192" s="247"/>
      <c r="Q8192" s="247"/>
    </row>
    <row r="8193" spans="13:17">
      <c r="M8193" s="247"/>
      <c r="N8193" s="247"/>
      <c r="O8193" s="247"/>
      <c r="P8193" s="247"/>
      <c r="Q8193" s="247"/>
    </row>
    <row r="8194" spans="13:17">
      <c r="M8194" s="247"/>
      <c r="N8194" s="247"/>
      <c r="O8194" s="247"/>
      <c r="P8194" s="247"/>
      <c r="Q8194" s="247"/>
    </row>
    <row r="8195" spans="13:17">
      <c r="M8195" s="247"/>
      <c r="N8195" s="247"/>
      <c r="O8195" s="247"/>
      <c r="P8195" s="247"/>
      <c r="Q8195" s="247"/>
    </row>
    <row r="8196" spans="13:17">
      <c r="M8196" s="247"/>
      <c r="N8196" s="247"/>
      <c r="O8196" s="247"/>
      <c r="P8196" s="247"/>
      <c r="Q8196" s="247"/>
    </row>
    <row r="8197" spans="13:17">
      <c r="M8197" s="247"/>
      <c r="N8197" s="247"/>
      <c r="O8197" s="247"/>
      <c r="P8197" s="247"/>
      <c r="Q8197" s="247"/>
    </row>
    <row r="8198" spans="13:17">
      <c r="M8198" s="247"/>
      <c r="N8198" s="247"/>
      <c r="O8198" s="247"/>
      <c r="P8198" s="247"/>
      <c r="Q8198" s="247"/>
    </row>
    <row r="8199" spans="13:17">
      <c r="M8199" s="247"/>
      <c r="N8199" s="247"/>
      <c r="O8199" s="247"/>
      <c r="P8199" s="247"/>
      <c r="Q8199" s="247"/>
    </row>
    <row r="8200" spans="13:17">
      <c r="M8200" s="247"/>
      <c r="N8200" s="247"/>
      <c r="O8200" s="247"/>
      <c r="P8200" s="247"/>
      <c r="Q8200" s="247"/>
    </row>
    <row r="8201" spans="13:17">
      <c r="M8201" s="247"/>
      <c r="N8201" s="247"/>
      <c r="O8201" s="247"/>
      <c r="P8201" s="247"/>
      <c r="Q8201" s="247"/>
    </row>
    <row r="8202" spans="13:17">
      <c r="M8202" s="247"/>
      <c r="N8202" s="247"/>
      <c r="O8202" s="247"/>
      <c r="P8202" s="247"/>
      <c r="Q8202" s="247"/>
    </row>
    <row r="8203" spans="13:17">
      <c r="M8203" s="247"/>
      <c r="N8203" s="247"/>
      <c r="O8203" s="247"/>
      <c r="P8203" s="247"/>
      <c r="Q8203" s="247"/>
    </row>
    <row r="8204" spans="13:17">
      <c r="M8204" s="247"/>
      <c r="N8204" s="247"/>
      <c r="O8204" s="247"/>
      <c r="P8204" s="247"/>
      <c r="Q8204" s="247"/>
    </row>
    <row r="8205" spans="13:17">
      <c r="M8205" s="247"/>
      <c r="N8205" s="247"/>
      <c r="O8205" s="247"/>
      <c r="P8205" s="247"/>
      <c r="Q8205" s="247"/>
    </row>
    <row r="8206" spans="13:17">
      <c r="M8206" s="247"/>
      <c r="N8206" s="247"/>
      <c r="O8206" s="247"/>
      <c r="P8206" s="247"/>
      <c r="Q8206" s="247"/>
    </row>
    <row r="8207" spans="13:17">
      <c r="M8207" s="247"/>
      <c r="N8207" s="247"/>
      <c r="O8207" s="247"/>
      <c r="P8207" s="247"/>
      <c r="Q8207" s="247"/>
    </row>
    <row r="8208" spans="13:17">
      <c r="M8208" s="247"/>
      <c r="N8208" s="247"/>
      <c r="O8208" s="247"/>
      <c r="P8208" s="247"/>
      <c r="Q8208" s="247"/>
    </row>
    <row r="8209" spans="13:17">
      <c r="M8209" s="247"/>
      <c r="N8209" s="247"/>
      <c r="O8209" s="247"/>
      <c r="P8209" s="247"/>
      <c r="Q8209" s="247"/>
    </row>
    <row r="8210" spans="13:17">
      <c r="M8210" s="247"/>
      <c r="N8210" s="247"/>
      <c r="O8210" s="247"/>
      <c r="P8210" s="247"/>
      <c r="Q8210" s="247"/>
    </row>
    <row r="8211" spans="13:17">
      <c r="M8211" s="247"/>
      <c r="N8211" s="247"/>
      <c r="O8211" s="247"/>
      <c r="P8211" s="247"/>
      <c r="Q8211" s="247"/>
    </row>
    <row r="8212" spans="13:17">
      <c r="M8212" s="247"/>
      <c r="N8212" s="247"/>
      <c r="O8212" s="247"/>
      <c r="P8212" s="247"/>
      <c r="Q8212" s="247"/>
    </row>
    <row r="8213" spans="13:17">
      <c r="M8213" s="247"/>
      <c r="N8213" s="247"/>
      <c r="O8213" s="247"/>
      <c r="P8213" s="247"/>
      <c r="Q8213" s="247"/>
    </row>
    <row r="8214" spans="13:17">
      <c r="M8214" s="247"/>
      <c r="N8214" s="247"/>
      <c r="O8214" s="247"/>
      <c r="P8214" s="247"/>
      <c r="Q8214" s="247"/>
    </row>
    <row r="8215" spans="13:17">
      <c r="M8215" s="247"/>
      <c r="N8215" s="247"/>
      <c r="O8215" s="247"/>
      <c r="P8215" s="247"/>
      <c r="Q8215" s="247"/>
    </row>
    <row r="8216" spans="13:17">
      <c r="M8216" s="247"/>
      <c r="N8216" s="247"/>
      <c r="O8216" s="247"/>
      <c r="P8216" s="247"/>
      <c r="Q8216" s="247"/>
    </row>
    <row r="8217" spans="13:17">
      <c r="M8217" s="247"/>
      <c r="N8217" s="247"/>
      <c r="O8217" s="247"/>
      <c r="P8217" s="247"/>
      <c r="Q8217" s="247"/>
    </row>
    <row r="8218" spans="13:17">
      <c r="M8218" s="247"/>
      <c r="N8218" s="247"/>
      <c r="O8218" s="247"/>
      <c r="P8218" s="247"/>
      <c r="Q8218" s="247"/>
    </row>
    <row r="8219" spans="13:17">
      <c r="M8219" s="247"/>
      <c r="N8219" s="247"/>
      <c r="O8219" s="247"/>
      <c r="P8219" s="247"/>
      <c r="Q8219" s="247"/>
    </row>
    <row r="8220" spans="13:17">
      <c r="M8220" s="247"/>
      <c r="N8220" s="247"/>
      <c r="O8220" s="247"/>
      <c r="P8220" s="247"/>
      <c r="Q8220" s="247"/>
    </row>
    <row r="8221" spans="13:17">
      <c r="M8221" s="247"/>
      <c r="N8221" s="247"/>
      <c r="O8221" s="247"/>
      <c r="P8221" s="247"/>
      <c r="Q8221" s="247"/>
    </row>
    <row r="8222" spans="13:17">
      <c r="M8222" s="247"/>
      <c r="N8222" s="247"/>
      <c r="O8222" s="247"/>
      <c r="P8222" s="247"/>
      <c r="Q8222" s="247"/>
    </row>
    <row r="8223" spans="13:17">
      <c r="M8223" s="247"/>
      <c r="N8223" s="247"/>
      <c r="O8223" s="247"/>
      <c r="P8223" s="247"/>
      <c r="Q8223" s="247"/>
    </row>
    <row r="8224" spans="13:17">
      <c r="M8224" s="247"/>
      <c r="N8224" s="247"/>
      <c r="O8224" s="247"/>
      <c r="P8224" s="247"/>
      <c r="Q8224" s="247"/>
    </row>
    <row r="8225" spans="13:17">
      <c r="M8225" s="247"/>
      <c r="N8225" s="247"/>
      <c r="O8225" s="247"/>
      <c r="P8225" s="247"/>
      <c r="Q8225" s="247"/>
    </row>
    <row r="8226" spans="13:17">
      <c r="M8226" s="247"/>
      <c r="N8226" s="247"/>
      <c r="O8226" s="247"/>
      <c r="P8226" s="247"/>
      <c r="Q8226" s="247"/>
    </row>
    <row r="8227" spans="13:17">
      <c r="M8227" s="247"/>
      <c r="N8227" s="247"/>
      <c r="O8227" s="247"/>
      <c r="P8227" s="247"/>
      <c r="Q8227" s="247"/>
    </row>
    <row r="8228" spans="13:17">
      <c r="M8228" s="247"/>
      <c r="N8228" s="247"/>
      <c r="O8228" s="247"/>
      <c r="P8228" s="247"/>
      <c r="Q8228" s="247"/>
    </row>
    <row r="8229" spans="13:17">
      <c r="M8229" s="247"/>
      <c r="N8229" s="247"/>
      <c r="O8229" s="247"/>
      <c r="P8229" s="247"/>
      <c r="Q8229" s="247"/>
    </row>
    <row r="8230" spans="13:17">
      <c r="M8230" s="247"/>
      <c r="N8230" s="247"/>
      <c r="O8230" s="247"/>
      <c r="P8230" s="247"/>
      <c r="Q8230" s="247"/>
    </row>
    <row r="8231" spans="13:17">
      <c r="M8231" s="247"/>
      <c r="N8231" s="247"/>
      <c r="O8231" s="247"/>
      <c r="P8231" s="247"/>
      <c r="Q8231" s="247"/>
    </row>
    <row r="8232" spans="13:17">
      <c r="M8232" s="247"/>
      <c r="N8232" s="247"/>
      <c r="O8232" s="247"/>
      <c r="P8232" s="247"/>
      <c r="Q8232" s="247"/>
    </row>
    <row r="8233" spans="13:17">
      <c r="M8233" s="247"/>
      <c r="N8233" s="247"/>
      <c r="O8233" s="247"/>
      <c r="P8233" s="247"/>
      <c r="Q8233" s="247"/>
    </row>
    <row r="8234" spans="13:17">
      <c r="M8234" s="247"/>
      <c r="N8234" s="247"/>
      <c r="O8234" s="247"/>
      <c r="P8234" s="247"/>
      <c r="Q8234" s="247"/>
    </row>
    <row r="8235" spans="13:17">
      <c r="M8235" s="247"/>
      <c r="N8235" s="247"/>
      <c r="O8235" s="247"/>
      <c r="P8235" s="247"/>
      <c r="Q8235" s="247"/>
    </row>
    <row r="8236" spans="13:17">
      <c r="M8236" s="247"/>
      <c r="N8236" s="247"/>
      <c r="O8236" s="247"/>
      <c r="P8236" s="247"/>
      <c r="Q8236" s="247"/>
    </row>
    <row r="8237" spans="13:17">
      <c r="M8237" s="247"/>
      <c r="N8237" s="247"/>
      <c r="O8237" s="247"/>
      <c r="P8237" s="247"/>
      <c r="Q8237" s="247"/>
    </row>
    <row r="8238" spans="13:17">
      <c r="M8238" s="247"/>
      <c r="N8238" s="247"/>
      <c r="O8238" s="247"/>
      <c r="P8238" s="247"/>
      <c r="Q8238" s="247"/>
    </row>
    <row r="8239" spans="13:17">
      <c r="M8239" s="247"/>
      <c r="N8239" s="247"/>
      <c r="O8239" s="247"/>
      <c r="P8239" s="247"/>
      <c r="Q8239" s="247"/>
    </row>
    <row r="8240" spans="13:17">
      <c r="M8240" s="247"/>
      <c r="N8240" s="247"/>
      <c r="O8240" s="247"/>
      <c r="P8240" s="247"/>
      <c r="Q8240" s="247"/>
    </row>
    <row r="8241" spans="13:17">
      <c r="M8241" s="247"/>
      <c r="N8241" s="247"/>
      <c r="O8241" s="247"/>
      <c r="P8241" s="247"/>
      <c r="Q8241" s="247"/>
    </row>
    <row r="8242" spans="13:17">
      <c r="M8242" s="247"/>
      <c r="N8242" s="247"/>
      <c r="O8242" s="247"/>
      <c r="P8242" s="247"/>
      <c r="Q8242" s="247"/>
    </row>
    <row r="8243" spans="13:17">
      <c r="M8243" s="247"/>
      <c r="N8243" s="247"/>
      <c r="O8243" s="247"/>
      <c r="P8243" s="247"/>
      <c r="Q8243" s="247"/>
    </row>
    <row r="8244" spans="13:17">
      <c r="M8244" s="247"/>
      <c r="N8244" s="247"/>
      <c r="O8244" s="247"/>
      <c r="P8244" s="247"/>
      <c r="Q8244" s="247"/>
    </row>
    <row r="8245" spans="13:17">
      <c r="M8245" s="247"/>
      <c r="N8245" s="247"/>
      <c r="O8245" s="247"/>
      <c r="P8245" s="247"/>
      <c r="Q8245" s="247"/>
    </row>
    <row r="8246" spans="13:17">
      <c r="M8246" s="247"/>
      <c r="N8246" s="247"/>
      <c r="O8246" s="247"/>
      <c r="P8246" s="247"/>
      <c r="Q8246" s="247"/>
    </row>
    <row r="8247" spans="13:17">
      <c r="M8247" s="247"/>
      <c r="N8247" s="247"/>
      <c r="O8247" s="247"/>
      <c r="P8247" s="247"/>
      <c r="Q8247" s="247"/>
    </row>
    <row r="8248" spans="13:17">
      <c r="M8248" s="247"/>
      <c r="N8248" s="247"/>
      <c r="O8248" s="247"/>
      <c r="P8248" s="247"/>
      <c r="Q8248" s="247"/>
    </row>
    <row r="8249" spans="13:17">
      <c r="M8249" s="247"/>
      <c r="N8249" s="247"/>
      <c r="O8249" s="247"/>
      <c r="P8249" s="247"/>
      <c r="Q8249" s="247"/>
    </row>
    <row r="8250" spans="13:17">
      <c r="M8250" s="247"/>
      <c r="N8250" s="247"/>
      <c r="O8250" s="247"/>
      <c r="P8250" s="247"/>
      <c r="Q8250" s="247"/>
    </row>
    <row r="8251" spans="13:17">
      <c r="M8251" s="247"/>
      <c r="N8251" s="247"/>
      <c r="O8251" s="247"/>
      <c r="P8251" s="247"/>
      <c r="Q8251" s="247"/>
    </row>
    <row r="8252" spans="13:17">
      <c r="M8252" s="247"/>
      <c r="N8252" s="247"/>
      <c r="O8252" s="247"/>
      <c r="P8252" s="247"/>
      <c r="Q8252" s="247"/>
    </row>
    <row r="8253" spans="13:17">
      <c r="M8253" s="247"/>
      <c r="N8253" s="247"/>
      <c r="O8253" s="247"/>
      <c r="P8253" s="247"/>
      <c r="Q8253" s="247"/>
    </row>
    <row r="8254" spans="13:17">
      <c r="M8254" s="247"/>
      <c r="N8254" s="247"/>
      <c r="O8254" s="247"/>
      <c r="P8254" s="247"/>
      <c r="Q8254" s="247"/>
    </row>
    <row r="8255" spans="13:17">
      <c r="M8255" s="247"/>
      <c r="N8255" s="247"/>
      <c r="O8255" s="247"/>
      <c r="P8255" s="247"/>
      <c r="Q8255" s="247"/>
    </row>
    <row r="8256" spans="13:17">
      <c r="M8256" s="247"/>
      <c r="N8256" s="247"/>
      <c r="O8256" s="247"/>
      <c r="P8256" s="247"/>
      <c r="Q8256" s="247"/>
    </row>
    <row r="8257" spans="13:17">
      <c r="M8257" s="247"/>
      <c r="N8257" s="247"/>
      <c r="O8257" s="247"/>
      <c r="P8257" s="247"/>
      <c r="Q8257" s="247"/>
    </row>
    <row r="8258" spans="13:17">
      <c r="M8258" s="247"/>
      <c r="N8258" s="247"/>
      <c r="O8258" s="247"/>
      <c r="P8258" s="247"/>
      <c r="Q8258" s="247"/>
    </row>
    <row r="8259" spans="13:17">
      <c r="M8259" s="247"/>
      <c r="N8259" s="247"/>
      <c r="O8259" s="247"/>
      <c r="P8259" s="247"/>
      <c r="Q8259" s="247"/>
    </row>
    <row r="8260" spans="13:17">
      <c r="M8260" s="247"/>
      <c r="N8260" s="247"/>
      <c r="O8260" s="247"/>
      <c r="P8260" s="247"/>
      <c r="Q8260" s="247"/>
    </row>
    <row r="8261" spans="13:17">
      <c r="M8261" s="247"/>
      <c r="N8261" s="247"/>
      <c r="O8261" s="247"/>
      <c r="P8261" s="247"/>
      <c r="Q8261" s="247"/>
    </row>
    <row r="8262" spans="13:17">
      <c r="M8262" s="247"/>
      <c r="N8262" s="247"/>
      <c r="O8262" s="247"/>
      <c r="P8262" s="247"/>
      <c r="Q8262" s="247"/>
    </row>
    <row r="8263" spans="13:17">
      <c r="M8263" s="247"/>
      <c r="N8263" s="247"/>
      <c r="O8263" s="247"/>
      <c r="P8263" s="247"/>
      <c r="Q8263" s="247"/>
    </row>
    <row r="8264" spans="13:17">
      <c r="M8264" s="247"/>
      <c r="N8264" s="247"/>
      <c r="O8264" s="247"/>
      <c r="P8264" s="247"/>
      <c r="Q8264" s="247"/>
    </row>
    <row r="8265" spans="13:17">
      <c r="M8265" s="247"/>
      <c r="N8265" s="247"/>
      <c r="O8265" s="247"/>
      <c r="P8265" s="247"/>
      <c r="Q8265" s="247"/>
    </row>
    <row r="8266" spans="13:17">
      <c r="M8266" s="247"/>
      <c r="N8266" s="247"/>
      <c r="O8266" s="247"/>
      <c r="P8266" s="247"/>
      <c r="Q8266" s="247"/>
    </row>
    <row r="8267" spans="13:17">
      <c r="M8267" s="247"/>
      <c r="N8267" s="247"/>
      <c r="O8267" s="247"/>
      <c r="P8267" s="247"/>
      <c r="Q8267" s="247"/>
    </row>
    <row r="8268" spans="13:17">
      <c r="M8268" s="247"/>
      <c r="N8268" s="247"/>
      <c r="O8268" s="247"/>
      <c r="P8268" s="247"/>
      <c r="Q8268" s="247"/>
    </row>
    <row r="8269" spans="13:17">
      <c r="M8269" s="247"/>
      <c r="N8269" s="247"/>
      <c r="O8269" s="247"/>
      <c r="P8269" s="247"/>
      <c r="Q8269" s="247"/>
    </row>
    <row r="8270" spans="13:17">
      <c r="M8270" s="247"/>
      <c r="N8270" s="247"/>
      <c r="O8270" s="247"/>
      <c r="P8270" s="247"/>
      <c r="Q8270" s="247"/>
    </row>
    <row r="8271" spans="13:17">
      <c r="M8271" s="247"/>
      <c r="N8271" s="247"/>
      <c r="O8271" s="247"/>
      <c r="P8271" s="247"/>
      <c r="Q8271" s="247"/>
    </row>
    <row r="8272" spans="13:17">
      <c r="M8272" s="247"/>
      <c r="N8272" s="247"/>
      <c r="O8272" s="247"/>
      <c r="P8272" s="247"/>
      <c r="Q8272" s="247"/>
    </row>
    <row r="8273" spans="13:17">
      <c r="M8273" s="247"/>
      <c r="N8273" s="247"/>
      <c r="O8273" s="247"/>
      <c r="P8273" s="247"/>
      <c r="Q8273" s="247"/>
    </row>
    <row r="8274" spans="13:17">
      <c r="M8274" s="247"/>
      <c r="N8274" s="247"/>
      <c r="O8274" s="247"/>
      <c r="P8274" s="247"/>
      <c r="Q8274" s="247"/>
    </row>
    <row r="8275" spans="13:17">
      <c r="M8275" s="247"/>
      <c r="N8275" s="247"/>
      <c r="O8275" s="247"/>
      <c r="P8275" s="247"/>
      <c r="Q8275" s="247"/>
    </row>
    <row r="8276" spans="13:17">
      <c r="M8276" s="247"/>
      <c r="N8276" s="247"/>
      <c r="O8276" s="247"/>
      <c r="P8276" s="247"/>
      <c r="Q8276" s="247"/>
    </row>
    <row r="8277" spans="13:17">
      <c r="M8277" s="247"/>
      <c r="N8277" s="247"/>
      <c r="O8277" s="247"/>
      <c r="P8277" s="247"/>
      <c r="Q8277" s="247"/>
    </row>
    <row r="8278" spans="13:17">
      <c r="M8278" s="247"/>
      <c r="N8278" s="247"/>
      <c r="O8278" s="247"/>
      <c r="P8278" s="247"/>
      <c r="Q8278" s="247"/>
    </row>
    <row r="8279" spans="13:17">
      <c r="M8279" s="247"/>
      <c r="N8279" s="247"/>
      <c r="O8279" s="247"/>
      <c r="P8279" s="247"/>
      <c r="Q8279" s="247"/>
    </row>
    <row r="8280" spans="13:17">
      <c r="M8280" s="247"/>
      <c r="N8280" s="247"/>
      <c r="O8280" s="247"/>
      <c r="P8280" s="247"/>
      <c r="Q8280" s="247"/>
    </row>
    <row r="8281" spans="13:17">
      <c r="M8281" s="247"/>
      <c r="N8281" s="247"/>
      <c r="O8281" s="247"/>
      <c r="P8281" s="247"/>
      <c r="Q8281" s="247"/>
    </row>
    <row r="8282" spans="13:17">
      <c r="M8282" s="247"/>
      <c r="N8282" s="247"/>
      <c r="O8282" s="247"/>
      <c r="P8282" s="247"/>
      <c r="Q8282" s="247"/>
    </row>
    <row r="8283" spans="13:17">
      <c r="M8283" s="247"/>
      <c r="N8283" s="247"/>
      <c r="O8283" s="247"/>
      <c r="P8283" s="247"/>
      <c r="Q8283" s="247"/>
    </row>
    <row r="8284" spans="13:17">
      <c r="M8284" s="247"/>
      <c r="N8284" s="247"/>
      <c r="O8284" s="247"/>
      <c r="P8284" s="247"/>
      <c r="Q8284" s="247"/>
    </row>
    <row r="8285" spans="13:17">
      <c r="M8285" s="247"/>
      <c r="N8285" s="247"/>
      <c r="O8285" s="247"/>
      <c r="P8285" s="247"/>
      <c r="Q8285" s="247"/>
    </row>
    <row r="8286" spans="13:17">
      <c r="M8286" s="247"/>
      <c r="N8286" s="247"/>
      <c r="O8286" s="247"/>
      <c r="P8286" s="247"/>
      <c r="Q8286" s="247"/>
    </row>
    <row r="8287" spans="13:17">
      <c r="M8287" s="247"/>
      <c r="N8287" s="247"/>
      <c r="O8287" s="247"/>
      <c r="P8287" s="247"/>
      <c r="Q8287" s="247"/>
    </row>
    <row r="8288" spans="13:17">
      <c r="M8288" s="247"/>
      <c r="N8288" s="247"/>
      <c r="O8288" s="247"/>
      <c r="P8288" s="247"/>
      <c r="Q8288" s="247"/>
    </row>
    <row r="8289" spans="13:17">
      <c r="M8289" s="247"/>
      <c r="N8289" s="247"/>
      <c r="O8289" s="247"/>
      <c r="P8289" s="247"/>
      <c r="Q8289" s="247"/>
    </row>
    <row r="8290" spans="13:17">
      <c r="M8290" s="247"/>
      <c r="N8290" s="247"/>
      <c r="O8290" s="247"/>
      <c r="P8290" s="247"/>
      <c r="Q8290" s="247"/>
    </row>
    <row r="8291" spans="13:17">
      <c r="M8291" s="247"/>
      <c r="N8291" s="247"/>
      <c r="O8291" s="247"/>
      <c r="P8291" s="247"/>
      <c r="Q8291" s="247"/>
    </row>
    <row r="8292" spans="13:17">
      <c r="M8292" s="247"/>
      <c r="N8292" s="247"/>
      <c r="O8292" s="247"/>
      <c r="P8292" s="247"/>
      <c r="Q8292" s="247"/>
    </row>
    <row r="8293" spans="13:17">
      <c r="M8293" s="247"/>
      <c r="N8293" s="247"/>
      <c r="O8293" s="247"/>
      <c r="P8293" s="247"/>
      <c r="Q8293" s="247"/>
    </row>
    <row r="8294" spans="13:17">
      <c r="M8294" s="247"/>
      <c r="N8294" s="247"/>
      <c r="O8294" s="247"/>
      <c r="P8294" s="247"/>
      <c r="Q8294" s="247"/>
    </row>
    <row r="8295" spans="13:17">
      <c r="M8295" s="247"/>
      <c r="N8295" s="247"/>
      <c r="O8295" s="247"/>
      <c r="P8295" s="247"/>
      <c r="Q8295" s="247"/>
    </row>
    <row r="8296" spans="13:17">
      <c r="M8296" s="247"/>
      <c r="N8296" s="247"/>
      <c r="O8296" s="247"/>
      <c r="P8296" s="247"/>
      <c r="Q8296" s="247"/>
    </row>
    <row r="8297" spans="13:17">
      <c r="M8297" s="247"/>
      <c r="N8297" s="247"/>
      <c r="O8297" s="247"/>
      <c r="P8297" s="247"/>
      <c r="Q8297" s="247"/>
    </row>
    <row r="8298" spans="13:17">
      <c r="M8298" s="247"/>
      <c r="N8298" s="247"/>
      <c r="O8298" s="247"/>
      <c r="P8298" s="247"/>
      <c r="Q8298" s="247"/>
    </row>
    <row r="8299" spans="13:17">
      <c r="M8299" s="247"/>
      <c r="N8299" s="247"/>
      <c r="O8299" s="247"/>
      <c r="P8299" s="247"/>
      <c r="Q8299" s="247"/>
    </row>
    <row r="8300" spans="13:17">
      <c r="M8300" s="247"/>
      <c r="N8300" s="247"/>
      <c r="O8300" s="247"/>
      <c r="P8300" s="247"/>
      <c r="Q8300" s="247"/>
    </row>
    <row r="8301" spans="13:17">
      <c r="M8301" s="247"/>
      <c r="N8301" s="247"/>
      <c r="O8301" s="247"/>
      <c r="P8301" s="247"/>
      <c r="Q8301" s="247"/>
    </row>
    <row r="8302" spans="13:17">
      <c r="M8302" s="247"/>
      <c r="N8302" s="247"/>
      <c r="O8302" s="247"/>
      <c r="P8302" s="247"/>
      <c r="Q8302" s="247"/>
    </row>
    <row r="8303" spans="13:17">
      <c r="M8303" s="247"/>
      <c r="N8303" s="247"/>
      <c r="O8303" s="247"/>
      <c r="P8303" s="247"/>
      <c r="Q8303" s="247"/>
    </row>
    <row r="8304" spans="13:17">
      <c r="M8304" s="247"/>
      <c r="N8304" s="247"/>
      <c r="O8304" s="247"/>
      <c r="P8304" s="247"/>
      <c r="Q8304" s="247"/>
    </row>
    <row r="8305" spans="13:17">
      <c r="M8305" s="247"/>
      <c r="N8305" s="247"/>
      <c r="O8305" s="247"/>
      <c r="P8305" s="247"/>
      <c r="Q8305" s="247"/>
    </row>
    <row r="8306" spans="13:17">
      <c r="M8306" s="247"/>
      <c r="N8306" s="247"/>
      <c r="O8306" s="247"/>
      <c r="P8306" s="247"/>
      <c r="Q8306" s="247"/>
    </row>
    <row r="8307" spans="13:17">
      <c r="M8307" s="247"/>
      <c r="N8307" s="247"/>
      <c r="O8307" s="247"/>
      <c r="P8307" s="247"/>
      <c r="Q8307" s="247"/>
    </row>
    <row r="8308" spans="13:17">
      <c r="M8308" s="247"/>
      <c r="N8308" s="247"/>
      <c r="O8308" s="247"/>
      <c r="P8308" s="247"/>
      <c r="Q8308" s="247"/>
    </row>
    <row r="8309" spans="13:17">
      <c r="M8309" s="247"/>
      <c r="N8309" s="247"/>
      <c r="O8309" s="247"/>
      <c r="P8309" s="247"/>
      <c r="Q8309" s="247"/>
    </row>
    <row r="8310" spans="13:17">
      <c r="M8310" s="247"/>
      <c r="N8310" s="247"/>
      <c r="O8310" s="247"/>
      <c r="P8310" s="247"/>
      <c r="Q8310" s="247"/>
    </row>
    <row r="8311" spans="13:17">
      <c r="M8311" s="247"/>
      <c r="N8311" s="247"/>
      <c r="O8311" s="247"/>
      <c r="P8311" s="247"/>
      <c r="Q8311" s="247"/>
    </row>
    <row r="8312" spans="13:17">
      <c r="M8312" s="247"/>
      <c r="N8312" s="247"/>
      <c r="O8312" s="247"/>
      <c r="P8312" s="247"/>
      <c r="Q8312" s="247"/>
    </row>
    <row r="8313" spans="13:17">
      <c r="M8313" s="247"/>
      <c r="N8313" s="247"/>
      <c r="O8313" s="247"/>
      <c r="P8313" s="247"/>
      <c r="Q8313" s="247"/>
    </row>
    <row r="8314" spans="13:17">
      <c r="M8314" s="247"/>
      <c r="N8314" s="247"/>
      <c r="O8314" s="247"/>
      <c r="P8314" s="247"/>
      <c r="Q8314" s="247"/>
    </row>
    <row r="8315" spans="13:17">
      <c r="M8315" s="247"/>
      <c r="N8315" s="247"/>
      <c r="O8315" s="247"/>
      <c r="P8315" s="247"/>
      <c r="Q8315" s="247"/>
    </row>
    <row r="8316" spans="13:17">
      <c r="M8316" s="247"/>
      <c r="N8316" s="247"/>
      <c r="O8316" s="247"/>
      <c r="P8316" s="247"/>
      <c r="Q8316" s="247"/>
    </row>
    <row r="8317" spans="13:17">
      <c r="M8317" s="247"/>
      <c r="N8317" s="247"/>
      <c r="O8317" s="247"/>
      <c r="P8317" s="247"/>
      <c r="Q8317" s="247"/>
    </row>
    <row r="8318" spans="13:17">
      <c r="M8318" s="247"/>
      <c r="N8318" s="247"/>
      <c r="O8318" s="247"/>
      <c r="P8318" s="247"/>
      <c r="Q8318" s="247"/>
    </row>
    <row r="8319" spans="13:17">
      <c r="M8319" s="247"/>
      <c r="N8319" s="247"/>
      <c r="O8319" s="247"/>
      <c r="P8319" s="247"/>
      <c r="Q8319" s="247"/>
    </row>
    <row r="8320" spans="13:17">
      <c r="M8320" s="247"/>
      <c r="N8320" s="247"/>
      <c r="O8320" s="247"/>
      <c r="P8320" s="247"/>
      <c r="Q8320" s="247"/>
    </row>
    <row r="8321" spans="13:17">
      <c r="M8321" s="247"/>
      <c r="N8321" s="247"/>
      <c r="O8321" s="247"/>
      <c r="P8321" s="247"/>
      <c r="Q8321" s="247"/>
    </row>
    <row r="8322" spans="13:17">
      <c r="M8322" s="247"/>
      <c r="N8322" s="247"/>
      <c r="O8322" s="247"/>
      <c r="P8322" s="247"/>
      <c r="Q8322" s="247"/>
    </row>
    <row r="8323" spans="13:17">
      <c r="M8323" s="247"/>
      <c r="N8323" s="247"/>
      <c r="O8323" s="247"/>
      <c r="P8323" s="247"/>
      <c r="Q8323" s="247"/>
    </row>
    <row r="8324" spans="13:17">
      <c r="M8324" s="247"/>
      <c r="N8324" s="247"/>
      <c r="O8324" s="247"/>
      <c r="P8324" s="247"/>
      <c r="Q8324" s="247"/>
    </row>
    <row r="8325" spans="13:17">
      <c r="M8325" s="247"/>
      <c r="N8325" s="247"/>
      <c r="O8325" s="247"/>
      <c r="P8325" s="247"/>
      <c r="Q8325" s="247"/>
    </row>
    <row r="8326" spans="13:17">
      <c r="M8326" s="247"/>
      <c r="N8326" s="247"/>
      <c r="O8326" s="247"/>
      <c r="P8326" s="247"/>
      <c r="Q8326" s="247"/>
    </row>
    <row r="8327" spans="13:17">
      <c r="M8327" s="247"/>
      <c r="N8327" s="247"/>
      <c r="O8327" s="247"/>
      <c r="P8327" s="247"/>
      <c r="Q8327" s="247"/>
    </row>
    <row r="8328" spans="13:17">
      <c r="M8328" s="247"/>
      <c r="N8328" s="247"/>
      <c r="O8328" s="247"/>
      <c r="P8328" s="247"/>
      <c r="Q8328" s="247"/>
    </row>
    <row r="8329" spans="13:17">
      <c r="M8329" s="247"/>
      <c r="N8329" s="247"/>
      <c r="O8329" s="247"/>
      <c r="P8329" s="247"/>
      <c r="Q8329" s="247"/>
    </row>
    <row r="8330" spans="13:17">
      <c r="M8330" s="247"/>
      <c r="N8330" s="247"/>
      <c r="O8330" s="247"/>
      <c r="P8330" s="247"/>
      <c r="Q8330" s="247"/>
    </row>
    <row r="8331" spans="13:17">
      <c r="M8331" s="247"/>
      <c r="N8331" s="247"/>
      <c r="O8331" s="247"/>
      <c r="P8331" s="247"/>
      <c r="Q8331" s="247"/>
    </row>
    <row r="8332" spans="13:17">
      <c r="M8332" s="247"/>
      <c r="N8332" s="247"/>
      <c r="O8332" s="247"/>
      <c r="P8332" s="247"/>
      <c r="Q8332" s="247"/>
    </row>
    <row r="8333" spans="13:17">
      <c r="M8333" s="247"/>
      <c r="N8333" s="247"/>
      <c r="O8333" s="247"/>
      <c r="P8333" s="247"/>
      <c r="Q8333" s="247"/>
    </row>
    <row r="8334" spans="13:17">
      <c r="M8334" s="247"/>
      <c r="N8334" s="247"/>
      <c r="O8334" s="247"/>
      <c r="P8334" s="247"/>
      <c r="Q8334" s="247"/>
    </row>
    <row r="8335" spans="13:17">
      <c r="M8335" s="247"/>
      <c r="N8335" s="247"/>
      <c r="O8335" s="247"/>
      <c r="P8335" s="247"/>
      <c r="Q8335" s="247"/>
    </row>
    <row r="8336" spans="13:17">
      <c r="M8336" s="247"/>
      <c r="N8336" s="247"/>
      <c r="O8336" s="247"/>
      <c r="P8336" s="247"/>
      <c r="Q8336" s="247"/>
    </row>
    <row r="8337" spans="13:17">
      <c r="M8337" s="247"/>
      <c r="N8337" s="247"/>
      <c r="O8337" s="247"/>
      <c r="P8337" s="247"/>
      <c r="Q8337" s="247"/>
    </row>
    <row r="8338" spans="13:17">
      <c r="M8338" s="247"/>
      <c r="N8338" s="247"/>
      <c r="O8338" s="247"/>
      <c r="P8338" s="247"/>
      <c r="Q8338" s="247"/>
    </row>
    <row r="8339" spans="13:17">
      <c r="M8339" s="247"/>
      <c r="N8339" s="247"/>
      <c r="O8339" s="247"/>
      <c r="P8339" s="247"/>
      <c r="Q8339" s="247"/>
    </row>
    <row r="8340" spans="13:17">
      <c r="M8340" s="247"/>
      <c r="N8340" s="247"/>
      <c r="O8340" s="247"/>
      <c r="P8340" s="247"/>
      <c r="Q8340" s="247"/>
    </row>
    <row r="8341" spans="13:17">
      <c r="M8341" s="247"/>
      <c r="N8341" s="247"/>
      <c r="O8341" s="247"/>
      <c r="P8341" s="247"/>
      <c r="Q8341" s="247"/>
    </row>
    <row r="8342" spans="13:17">
      <c r="M8342" s="247"/>
      <c r="N8342" s="247"/>
      <c r="O8342" s="247"/>
      <c r="P8342" s="247"/>
      <c r="Q8342" s="247"/>
    </row>
    <row r="8343" spans="13:17">
      <c r="M8343" s="247"/>
      <c r="N8343" s="247"/>
      <c r="O8343" s="247"/>
      <c r="P8343" s="247"/>
      <c r="Q8343" s="247"/>
    </row>
    <row r="8344" spans="13:17">
      <c r="M8344" s="247"/>
      <c r="N8344" s="247"/>
      <c r="O8344" s="247"/>
      <c r="P8344" s="247"/>
      <c r="Q8344" s="247"/>
    </row>
    <row r="8345" spans="13:17">
      <c r="M8345" s="247"/>
      <c r="N8345" s="247"/>
      <c r="O8345" s="247"/>
      <c r="P8345" s="247"/>
      <c r="Q8345" s="247"/>
    </row>
    <row r="8346" spans="13:17">
      <c r="M8346" s="247"/>
      <c r="N8346" s="247"/>
      <c r="O8346" s="247"/>
      <c r="P8346" s="247"/>
      <c r="Q8346" s="247"/>
    </row>
    <row r="8347" spans="13:17">
      <c r="M8347" s="247"/>
      <c r="N8347" s="247"/>
      <c r="O8347" s="247"/>
      <c r="P8347" s="247"/>
      <c r="Q8347" s="247"/>
    </row>
    <row r="8348" spans="13:17">
      <c r="M8348" s="247"/>
      <c r="N8348" s="247"/>
      <c r="O8348" s="247"/>
      <c r="P8348" s="247"/>
      <c r="Q8348" s="247"/>
    </row>
    <row r="8349" spans="13:17">
      <c r="M8349" s="247"/>
      <c r="N8349" s="247"/>
      <c r="O8349" s="247"/>
      <c r="P8349" s="247"/>
      <c r="Q8349" s="247"/>
    </row>
    <row r="8350" spans="13:17">
      <c r="M8350" s="247"/>
      <c r="N8350" s="247"/>
      <c r="O8350" s="247"/>
      <c r="P8350" s="247"/>
      <c r="Q8350" s="247"/>
    </row>
    <row r="8351" spans="13:17">
      <c r="M8351" s="247"/>
      <c r="N8351" s="247"/>
      <c r="O8351" s="247"/>
      <c r="P8351" s="247"/>
      <c r="Q8351" s="247"/>
    </row>
    <row r="8352" spans="13:17">
      <c r="M8352" s="247"/>
      <c r="N8352" s="247"/>
      <c r="O8352" s="247"/>
      <c r="P8352" s="247"/>
      <c r="Q8352" s="247"/>
    </row>
    <row r="8353" spans="13:17">
      <c r="M8353" s="247"/>
      <c r="N8353" s="247"/>
      <c r="O8353" s="247"/>
      <c r="P8353" s="247"/>
      <c r="Q8353" s="247"/>
    </row>
    <row r="8354" spans="13:17">
      <c r="M8354" s="247"/>
      <c r="N8354" s="247"/>
      <c r="O8354" s="247"/>
      <c r="P8354" s="247"/>
      <c r="Q8354" s="247"/>
    </row>
    <row r="8355" spans="13:17">
      <c r="M8355" s="247"/>
      <c r="N8355" s="247"/>
      <c r="O8355" s="247"/>
      <c r="P8355" s="247"/>
      <c r="Q8355" s="247"/>
    </row>
    <row r="8356" spans="13:17">
      <c r="M8356" s="247"/>
      <c r="N8356" s="247"/>
      <c r="O8356" s="247"/>
      <c r="P8356" s="247"/>
      <c r="Q8356" s="247"/>
    </row>
    <row r="8357" spans="13:17">
      <c r="M8357" s="247"/>
      <c r="N8357" s="247"/>
      <c r="O8357" s="247"/>
      <c r="P8357" s="247"/>
      <c r="Q8357" s="247"/>
    </row>
    <row r="8358" spans="13:17">
      <c r="M8358" s="247"/>
      <c r="N8358" s="247"/>
      <c r="O8358" s="247"/>
      <c r="P8358" s="247"/>
      <c r="Q8358" s="247"/>
    </row>
    <row r="8359" spans="13:17">
      <c r="M8359" s="247"/>
      <c r="N8359" s="247"/>
      <c r="O8359" s="247"/>
      <c r="P8359" s="247"/>
      <c r="Q8359" s="247"/>
    </row>
    <row r="8360" spans="13:17">
      <c r="M8360" s="247"/>
      <c r="N8360" s="247"/>
      <c r="O8360" s="247"/>
      <c r="P8360" s="247"/>
      <c r="Q8360" s="247"/>
    </row>
    <row r="8361" spans="13:17">
      <c r="M8361" s="247"/>
      <c r="N8361" s="247"/>
      <c r="O8361" s="247"/>
      <c r="P8361" s="247"/>
      <c r="Q8361" s="247"/>
    </row>
    <row r="8362" spans="13:17">
      <c r="M8362" s="247"/>
      <c r="N8362" s="247"/>
      <c r="O8362" s="247"/>
      <c r="P8362" s="247"/>
      <c r="Q8362" s="247"/>
    </row>
    <row r="8363" spans="13:17">
      <c r="M8363" s="247"/>
      <c r="N8363" s="247"/>
      <c r="O8363" s="247"/>
      <c r="P8363" s="247"/>
      <c r="Q8363" s="247"/>
    </row>
    <row r="8364" spans="13:17">
      <c r="M8364" s="247"/>
      <c r="N8364" s="247"/>
      <c r="O8364" s="247"/>
      <c r="P8364" s="247"/>
      <c r="Q8364" s="247"/>
    </row>
    <row r="8365" spans="13:17">
      <c r="M8365" s="247"/>
      <c r="N8365" s="247"/>
      <c r="O8365" s="247"/>
      <c r="P8365" s="247"/>
      <c r="Q8365" s="247"/>
    </row>
    <row r="8366" spans="13:17">
      <c r="M8366" s="247"/>
      <c r="N8366" s="247"/>
      <c r="O8366" s="247"/>
      <c r="P8366" s="247"/>
      <c r="Q8366" s="247"/>
    </row>
    <row r="8367" spans="13:17">
      <c r="M8367" s="247"/>
      <c r="N8367" s="247"/>
      <c r="O8367" s="247"/>
      <c r="P8367" s="247"/>
      <c r="Q8367" s="247"/>
    </row>
    <row r="8368" spans="13:17">
      <c r="M8368" s="247"/>
      <c r="N8368" s="247"/>
      <c r="O8368" s="247"/>
      <c r="P8368" s="247"/>
      <c r="Q8368" s="247"/>
    </row>
    <row r="8369" spans="13:17">
      <c r="M8369" s="247"/>
      <c r="N8369" s="247"/>
      <c r="O8369" s="247"/>
      <c r="P8369" s="247"/>
      <c r="Q8369" s="247"/>
    </row>
    <row r="8370" spans="13:17">
      <c r="M8370" s="247"/>
      <c r="N8370" s="247"/>
      <c r="O8370" s="247"/>
      <c r="P8370" s="247"/>
      <c r="Q8370" s="247"/>
    </row>
    <row r="8371" spans="13:17">
      <c r="M8371" s="247"/>
      <c r="N8371" s="247"/>
      <c r="O8371" s="247"/>
      <c r="P8371" s="247"/>
      <c r="Q8371" s="247"/>
    </row>
    <row r="8372" spans="13:17">
      <c r="M8372" s="247"/>
      <c r="N8372" s="247"/>
      <c r="O8372" s="247"/>
      <c r="P8372" s="247"/>
      <c r="Q8372" s="247"/>
    </row>
    <row r="8373" spans="13:17">
      <c r="M8373" s="247"/>
      <c r="N8373" s="247"/>
      <c r="O8373" s="247"/>
      <c r="P8373" s="247"/>
      <c r="Q8373" s="247"/>
    </row>
    <row r="8374" spans="13:17">
      <c r="M8374" s="247"/>
      <c r="N8374" s="247"/>
      <c r="O8374" s="247"/>
      <c r="P8374" s="247"/>
      <c r="Q8374" s="247"/>
    </row>
    <row r="8375" spans="13:17">
      <c r="M8375" s="247"/>
      <c r="N8375" s="247"/>
      <c r="O8375" s="247"/>
      <c r="P8375" s="247"/>
      <c r="Q8375" s="247"/>
    </row>
    <row r="8376" spans="13:17">
      <c r="M8376" s="247"/>
      <c r="N8376" s="247"/>
      <c r="O8376" s="247"/>
      <c r="P8376" s="247"/>
      <c r="Q8376" s="247"/>
    </row>
    <row r="8377" spans="13:17">
      <c r="M8377" s="247"/>
      <c r="N8377" s="247"/>
      <c r="O8377" s="247"/>
      <c r="P8377" s="247"/>
      <c r="Q8377" s="247"/>
    </row>
    <row r="8378" spans="13:17">
      <c r="M8378" s="247"/>
      <c r="N8378" s="247"/>
      <c r="O8378" s="247"/>
      <c r="P8378" s="247"/>
      <c r="Q8378" s="247"/>
    </row>
    <row r="8379" spans="13:17">
      <c r="M8379" s="247"/>
      <c r="N8379" s="247"/>
      <c r="O8379" s="247"/>
      <c r="P8379" s="247"/>
      <c r="Q8379" s="247"/>
    </row>
    <row r="8380" spans="13:17">
      <c r="M8380" s="247"/>
      <c r="N8380" s="247"/>
      <c r="O8380" s="247"/>
      <c r="P8380" s="247"/>
      <c r="Q8380" s="247"/>
    </row>
    <row r="8381" spans="13:17">
      <c r="M8381" s="247"/>
      <c r="N8381" s="247"/>
      <c r="O8381" s="247"/>
      <c r="P8381" s="247"/>
      <c r="Q8381" s="247"/>
    </row>
    <row r="8382" spans="13:17">
      <c r="M8382" s="247"/>
      <c r="N8382" s="247"/>
      <c r="O8382" s="247"/>
      <c r="P8382" s="247"/>
      <c r="Q8382" s="247"/>
    </row>
    <row r="8383" spans="13:17">
      <c r="M8383" s="247"/>
      <c r="N8383" s="247"/>
      <c r="O8383" s="247"/>
      <c r="P8383" s="247"/>
      <c r="Q8383" s="247"/>
    </row>
    <row r="8384" spans="13:17">
      <c r="M8384" s="247"/>
      <c r="N8384" s="247"/>
      <c r="O8384" s="247"/>
      <c r="P8384" s="247"/>
      <c r="Q8384" s="247"/>
    </row>
    <row r="8385" spans="13:17">
      <c r="M8385" s="247"/>
      <c r="N8385" s="247"/>
      <c r="O8385" s="247"/>
      <c r="P8385" s="247"/>
      <c r="Q8385" s="247"/>
    </row>
    <row r="8386" spans="13:17">
      <c r="M8386" s="247"/>
      <c r="N8386" s="247"/>
      <c r="O8386" s="247"/>
      <c r="P8386" s="247"/>
      <c r="Q8386" s="247"/>
    </row>
    <row r="8387" spans="13:17">
      <c r="M8387" s="247"/>
      <c r="N8387" s="247"/>
      <c r="O8387" s="247"/>
      <c r="P8387" s="247"/>
      <c r="Q8387" s="247"/>
    </row>
    <row r="8388" spans="13:17">
      <c r="M8388" s="247"/>
      <c r="N8388" s="247"/>
      <c r="O8388" s="247"/>
      <c r="P8388" s="247"/>
      <c r="Q8388" s="247"/>
    </row>
    <row r="8389" spans="13:17">
      <c r="M8389" s="247"/>
      <c r="N8389" s="247"/>
      <c r="O8389" s="247"/>
      <c r="P8389" s="247"/>
      <c r="Q8389" s="247"/>
    </row>
    <row r="8390" spans="13:17">
      <c r="M8390" s="247"/>
      <c r="N8390" s="247"/>
      <c r="O8390" s="247"/>
      <c r="P8390" s="247"/>
      <c r="Q8390" s="247"/>
    </row>
    <row r="8391" spans="13:17">
      <c r="M8391" s="247"/>
      <c r="N8391" s="247"/>
      <c r="O8391" s="247"/>
      <c r="P8391" s="247"/>
      <c r="Q8391" s="247"/>
    </row>
    <row r="8392" spans="13:17">
      <c r="M8392" s="247"/>
      <c r="N8392" s="247"/>
      <c r="O8392" s="247"/>
      <c r="P8392" s="247"/>
      <c r="Q8392" s="247"/>
    </row>
    <row r="8393" spans="13:17">
      <c r="M8393" s="247"/>
      <c r="N8393" s="247"/>
      <c r="O8393" s="247"/>
      <c r="P8393" s="247"/>
      <c r="Q8393" s="247"/>
    </row>
    <row r="8394" spans="13:17">
      <c r="M8394" s="247"/>
      <c r="N8394" s="247"/>
      <c r="O8394" s="247"/>
      <c r="P8394" s="247"/>
      <c r="Q8394" s="247"/>
    </row>
    <row r="8395" spans="13:17">
      <c r="M8395" s="247"/>
      <c r="N8395" s="247"/>
      <c r="O8395" s="247"/>
      <c r="P8395" s="247"/>
      <c r="Q8395" s="247"/>
    </row>
    <row r="8396" spans="13:17">
      <c r="M8396" s="247"/>
      <c r="N8396" s="247"/>
      <c r="O8396" s="247"/>
      <c r="P8396" s="247"/>
      <c r="Q8396" s="247"/>
    </row>
    <row r="8397" spans="13:17">
      <c r="M8397" s="247"/>
      <c r="N8397" s="247"/>
      <c r="O8397" s="247"/>
      <c r="P8397" s="247"/>
      <c r="Q8397" s="247"/>
    </row>
    <row r="8398" spans="13:17">
      <c r="M8398" s="247"/>
      <c r="N8398" s="247"/>
      <c r="O8398" s="247"/>
      <c r="P8398" s="247"/>
      <c r="Q8398" s="247"/>
    </row>
    <row r="8399" spans="13:17">
      <c r="M8399" s="247"/>
      <c r="N8399" s="247"/>
      <c r="O8399" s="247"/>
      <c r="P8399" s="247"/>
      <c r="Q8399" s="247"/>
    </row>
    <row r="8400" spans="13:17">
      <c r="M8400" s="247"/>
      <c r="N8400" s="247"/>
      <c r="O8400" s="247"/>
      <c r="P8400" s="247"/>
      <c r="Q8400" s="247"/>
    </row>
    <row r="8401" spans="13:17">
      <c r="M8401" s="247"/>
      <c r="N8401" s="247"/>
      <c r="O8401" s="247"/>
      <c r="P8401" s="247"/>
      <c r="Q8401" s="247"/>
    </row>
    <row r="8402" spans="13:17">
      <c r="M8402" s="247"/>
      <c r="N8402" s="247"/>
      <c r="O8402" s="247"/>
      <c r="P8402" s="247"/>
      <c r="Q8402" s="247"/>
    </row>
    <row r="8403" spans="13:17">
      <c r="M8403" s="247"/>
      <c r="N8403" s="247"/>
      <c r="O8403" s="247"/>
      <c r="P8403" s="247"/>
      <c r="Q8403" s="247"/>
    </row>
    <row r="8404" spans="13:17">
      <c r="M8404" s="247"/>
      <c r="N8404" s="247"/>
      <c r="O8404" s="247"/>
      <c r="P8404" s="247"/>
      <c r="Q8404" s="247"/>
    </row>
    <row r="8405" spans="13:17">
      <c r="M8405" s="247"/>
      <c r="N8405" s="247"/>
      <c r="O8405" s="247"/>
      <c r="P8405" s="247"/>
      <c r="Q8405" s="247"/>
    </row>
    <row r="8406" spans="13:17">
      <c r="M8406" s="247"/>
      <c r="N8406" s="247"/>
      <c r="O8406" s="247"/>
      <c r="P8406" s="247"/>
      <c r="Q8406" s="247"/>
    </row>
    <row r="8407" spans="13:17">
      <c r="M8407" s="247"/>
      <c r="N8407" s="247"/>
      <c r="O8407" s="247"/>
      <c r="P8407" s="247"/>
      <c r="Q8407" s="247"/>
    </row>
    <row r="8408" spans="13:17">
      <c r="M8408" s="247"/>
      <c r="N8408" s="247"/>
      <c r="O8408" s="247"/>
      <c r="P8408" s="247"/>
      <c r="Q8408" s="247"/>
    </row>
    <row r="8409" spans="13:17">
      <c r="M8409" s="247"/>
      <c r="N8409" s="247"/>
      <c r="O8409" s="247"/>
      <c r="P8409" s="247"/>
      <c r="Q8409" s="247"/>
    </row>
    <row r="8410" spans="13:17">
      <c r="M8410" s="247"/>
      <c r="N8410" s="247"/>
      <c r="O8410" s="247"/>
      <c r="P8410" s="247"/>
      <c r="Q8410" s="247"/>
    </row>
    <row r="8411" spans="13:17">
      <c r="M8411" s="247"/>
      <c r="N8411" s="247"/>
      <c r="O8411" s="247"/>
      <c r="P8411" s="247"/>
      <c r="Q8411" s="247"/>
    </row>
    <row r="8412" spans="13:17">
      <c r="M8412" s="247"/>
      <c r="N8412" s="247"/>
      <c r="O8412" s="247"/>
      <c r="P8412" s="247"/>
      <c r="Q8412" s="247"/>
    </row>
    <row r="8413" spans="13:17">
      <c r="M8413" s="247"/>
      <c r="N8413" s="247"/>
      <c r="O8413" s="247"/>
      <c r="P8413" s="247"/>
      <c r="Q8413" s="247"/>
    </row>
    <row r="8414" spans="13:17">
      <c r="M8414" s="247"/>
      <c r="N8414" s="247"/>
      <c r="O8414" s="247"/>
      <c r="P8414" s="247"/>
      <c r="Q8414" s="247"/>
    </row>
    <row r="8415" spans="13:17">
      <c r="M8415" s="247"/>
      <c r="N8415" s="247"/>
      <c r="O8415" s="247"/>
      <c r="P8415" s="247"/>
      <c r="Q8415" s="247"/>
    </row>
    <row r="8416" spans="13:17">
      <c r="M8416" s="247"/>
      <c r="N8416" s="247"/>
      <c r="O8416" s="247"/>
      <c r="P8416" s="247"/>
      <c r="Q8416" s="247"/>
    </row>
    <row r="8417" spans="13:17">
      <c r="M8417" s="247"/>
      <c r="N8417" s="247"/>
      <c r="O8417" s="247"/>
      <c r="P8417" s="247"/>
      <c r="Q8417" s="247"/>
    </row>
    <row r="8418" spans="13:17">
      <c r="M8418" s="247"/>
      <c r="N8418" s="247"/>
      <c r="O8418" s="247"/>
      <c r="P8418" s="247"/>
      <c r="Q8418" s="247"/>
    </row>
    <row r="8419" spans="13:17">
      <c r="M8419" s="247"/>
      <c r="N8419" s="247"/>
      <c r="O8419" s="247"/>
      <c r="P8419" s="247"/>
      <c r="Q8419" s="247"/>
    </row>
    <row r="8420" spans="13:17">
      <c r="M8420" s="247"/>
      <c r="N8420" s="247"/>
      <c r="O8420" s="247"/>
      <c r="P8420" s="247"/>
      <c r="Q8420" s="247"/>
    </row>
    <row r="8421" spans="13:17">
      <c r="M8421" s="247"/>
      <c r="N8421" s="247"/>
      <c r="O8421" s="247"/>
      <c r="P8421" s="247"/>
      <c r="Q8421" s="247"/>
    </row>
    <row r="8422" spans="13:17">
      <c r="M8422" s="247"/>
      <c r="N8422" s="247"/>
      <c r="O8422" s="247"/>
      <c r="P8422" s="247"/>
      <c r="Q8422" s="247"/>
    </row>
    <row r="8423" spans="13:17">
      <c r="M8423" s="247"/>
      <c r="N8423" s="247"/>
      <c r="O8423" s="247"/>
      <c r="P8423" s="247"/>
      <c r="Q8423" s="247"/>
    </row>
    <row r="8424" spans="13:17">
      <c r="M8424" s="247"/>
      <c r="N8424" s="247"/>
      <c r="O8424" s="247"/>
      <c r="P8424" s="247"/>
      <c r="Q8424" s="247"/>
    </row>
    <row r="8425" spans="13:17">
      <c r="M8425" s="247"/>
      <c r="N8425" s="247"/>
      <c r="O8425" s="247"/>
      <c r="P8425" s="247"/>
      <c r="Q8425" s="247"/>
    </row>
    <row r="8426" spans="13:17">
      <c r="M8426" s="247"/>
      <c r="N8426" s="247"/>
      <c r="O8426" s="247"/>
      <c r="P8426" s="247"/>
      <c r="Q8426" s="247"/>
    </row>
    <row r="8427" spans="13:17">
      <c r="M8427" s="247"/>
      <c r="N8427" s="247"/>
      <c r="O8427" s="247"/>
      <c r="P8427" s="247"/>
      <c r="Q8427" s="247"/>
    </row>
    <row r="8428" spans="13:17">
      <c r="M8428" s="247"/>
      <c r="N8428" s="247"/>
      <c r="O8428" s="247"/>
      <c r="P8428" s="247"/>
      <c r="Q8428" s="247"/>
    </row>
    <row r="8429" spans="13:17">
      <c r="M8429" s="247"/>
      <c r="N8429" s="247"/>
      <c r="O8429" s="247"/>
      <c r="P8429" s="247"/>
      <c r="Q8429" s="247"/>
    </row>
    <row r="8430" spans="13:17">
      <c r="M8430" s="247"/>
      <c r="N8430" s="247"/>
      <c r="O8430" s="247"/>
      <c r="P8430" s="247"/>
      <c r="Q8430" s="247"/>
    </row>
    <row r="8431" spans="13:17">
      <c r="M8431" s="247"/>
      <c r="N8431" s="247"/>
      <c r="O8431" s="247"/>
      <c r="P8431" s="247"/>
      <c r="Q8431" s="247"/>
    </row>
    <row r="8432" spans="13:17">
      <c r="M8432" s="247"/>
      <c r="N8432" s="247"/>
      <c r="O8432" s="247"/>
      <c r="P8432" s="247"/>
      <c r="Q8432" s="247"/>
    </row>
    <row r="8433" spans="13:17">
      <c r="M8433" s="247"/>
      <c r="N8433" s="247"/>
      <c r="O8433" s="247"/>
      <c r="P8433" s="247"/>
      <c r="Q8433" s="247"/>
    </row>
    <row r="8434" spans="13:17">
      <c r="M8434" s="247"/>
      <c r="N8434" s="247"/>
      <c r="O8434" s="247"/>
      <c r="P8434" s="247"/>
      <c r="Q8434" s="247"/>
    </row>
    <row r="8435" spans="13:17">
      <c r="M8435" s="247"/>
      <c r="N8435" s="247"/>
      <c r="O8435" s="247"/>
      <c r="P8435" s="247"/>
      <c r="Q8435" s="247"/>
    </row>
    <row r="8436" spans="13:17">
      <c r="M8436" s="247"/>
      <c r="N8436" s="247"/>
      <c r="O8436" s="247"/>
      <c r="P8436" s="247"/>
      <c r="Q8436" s="247"/>
    </row>
    <row r="8437" spans="13:17">
      <c r="M8437" s="247"/>
      <c r="N8437" s="247"/>
      <c r="O8437" s="247"/>
      <c r="P8437" s="247"/>
      <c r="Q8437" s="247"/>
    </row>
    <row r="8438" spans="13:17">
      <c r="M8438" s="247"/>
      <c r="N8438" s="247"/>
      <c r="O8438" s="247"/>
      <c r="P8438" s="247"/>
      <c r="Q8438" s="247"/>
    </row>
    <row r="8439" spans="13:17">
      <c r="M8439" s="247"/>
      <c r="N8439" s="247"/>
      <c r="O8439" s="247"/>
      <c r="P8439" s="247"/>
      <c r="Q8439" s="247"/>
    </row>
    <row r="8440" spans="13:17">
      <c r="M8440" s="247"/>
      <c r="N8440" s="247"/>
      <c r="O8440" s="247"/>
      <c r="P8440" s="247"/>
      <c r="Q8440" s="247"/>
    </row>
    <row r="8441" spans="13:17">
      <c r="M8441" s="247"/>
      <c r="N8441" s="247"/>
      <c r="O8441" s="247"/>
      <c r="P8441" s="247"/>
      <c r="Q8441" s="247"/>
    </row>
    <row r="8442" spans="13:17">
      <c r="M8442" s="247"/>
      <c r="N8442" s="247"/>
      <c r="O8442" s="247"/>
      <c r="P8442" s="247"/>
      <c r="Q8442" s="247"/>
    </row>
    <row r="8443" spans="13:17">
      <c r="M8443" s="247"/>
      <c r="N8443" s="247"/>
      <c r="O8443" s="247"/>
      <c r="P8443" s="247"/>
      <c r="Q8443" s="247"/>
    </row>
    <row r="8444" spans="13:17">
      <c r="M8444" s="247"/>
      <c r="N8444" s="247"/>
      <c r="O8444" s="247"/>
      <c r="P8444" s="247"/>
      <c r="Q8444" s="247"/>
    </row>
    <row r="8445" spans="13:17">
      <c r="M8445" s="247"/>
      <c r="N8445" s="247"/>
      <c r="O8445" s="247"/>
      <c r="P8445" s="247"/>
      <c r="Q8445" s="247"/>
    </row>
    <row r="8446" spans="13:17">
      <c r="M8446" s="247"/>
      <c r="N8446" s="247"/>
      <c r="O8446" s="247"/>
      <c r="P8446" s="247"/>
      <c r="Q8446" s="247"/>
    </row>
    <row r="8447" spans="13:17">
      <c r="M8447" s="247"/>
      <c r="N8447" s="247"/>
      <c r="O8447" s="247"/>
      <c r="P8447" s="247"/>
      <c r="Q8447" s="247"/>
    </row>
    <row r="8448" spans="13:17">
      <c r="M8448" s="247"/>
      <c r="N8448" s="247"/>
      <c r="O8448" s="247"/>
      <c r="P8448" s="247"/>
      <c r="Q8448" s="247"/>
    </row>
    <row r="8449" spans="13:17">
      <c r="M8449" s="247"/>
      <c r="N8449" s="247"/>
      <c r="O8449" s="247"/>
      <c r="P8449" s="247"/>
      <c r="Q8449" s="247"/>
    </row>
    <row r="8450" spans="13:17">
      <c r="M8450" s="247"/>
      <c r="N8450" s="247"/>
      <c r="O8450" s="247"/>
      <c r="P8450" s="247"/>
      <c r="Q8450" s="247"/>
    </row>
    <row r="8451" spans="13:17">
      <c r="M8451" s="247"/>
      <c r="N8451" s="247"/>
      <c r="O8451" s="247"/>
      <c r="P8451" s="247"/>
      <c r="Q8451" s="247"/>
    </row>
    <row r="8452" spans="13:17">
      <c r="M8452" s="247"/>
      <c r="N8452" s="247"/>
      <c r="O8452" s="247"/>
      <c r="P8452" s="247"/>
      <c r="Q8452" s="247"/>
    </row>
    <row r="8453" spans="13:17">
      <c r="M8453" s="247"/>
      <c r="N8453" s="247"/>
      <c r="O8453" s="247"/>
      <c r="P8453" s="247"/>
      <c r="Q8453" s="247"/>
    </row>
    <row r="8454" spans="13:17">
      <c r="M8454" s="247"/>
      <c r="N8454" s="247"/>
      <c r="O8454" s="247"/>
      <c r="P8454" s="247"/>
      <c r="Q8454" s="247"/>
    </row>
    <row r="8455" spans="13:17">
      <c r="M8455" s="247"/>
      <c r="N8455" s="247"/>
      <c r="O8455" s="247"/>
      <c r="P8455" s="247"/>
      <c r="Q8455" s="247"/>
    </row>
    <row r="8456" spans="13:17">
      <c r="M8456" s="247"/>
      <c r="N8456" s="247"/>
      <c r="O8456" s="247"/>
      <c r="P8456" s="247"/>
      <c r="Q8456" s="247"/>
    </row>
    <row r="8457" spans="13:17">
      <c r="M8457" s="247"/>
      <c r="N8457" s="247"/>
      <c r="O8457" s="247"/>
      <c r="P8457" s="247"/>
      <c r="Q8457" s="247"/>
    </row>
    <row r="8458" spans="13:17">
      <c r="M8458" s="247"/>
      <c r="N8458" s="247"/>
      <c r="O8458" s="247"/>
      <c r="P8458" s="247"/>
      <c r="Q8458" s="247"/>
    </row>
    <row r="8459" spans="13:17">
      <c r="M8459" s="247"/>
      <c r="N8459" s="247"/>
      <c r="O8459" s="247"/>
      <c r="P8459" s="247"/>
      <c r="Q8459" s="247"/>
    </row>
    <row r="8460" spans="13:17">
      <c r="M8460" s="247"/>
      <c r="N8460" s="247"/>
      <c r="O8460" s="247"/>
      <c r="P8460" s="247"/>
      <c r="Q8460" s="247"/>
    </row>
    <row r="8461" spans="13:17">
      <c r="M8461" s="247"/>
      <c r="N8461" s="247"/>
      <c r="O8461" s="247"/>
      <c r="P8461" s="247"/>
      <c r="Q8461" s="247"/>
    </row>
    <row r="8462" spans="13:17">
      <c r="M8462" s="247"/>
      <c r="N8462" s="247"/>
      <c r="O8462" s="247"/>
      <c r="P8462" s="247"/>
      <c r="Q8462" s="247"/>
    </row>
    <row r="8463" spans="13:17">
      <c r="M8463" s="247"/>
      <c r="N8463" s="247"/>
      <c r="O8463" s="247"/>
      <c r="P8463" s="247"/>
      <c r="Q8463" s="247"/>
    </row>
    <row r="8464" spans="13:17">
      <c r="M8464" s="247"/>
      <c r="N8464" s="247"/>
      <c r="O8464" s="247"/>
      <c r="P8464" s="247"/>
      <c r="Q8464" s="247"/>
    </row>
    <row r="8465" spans="13:17">
      <c r="M8465" s="247"/>
      <c r="N8465" s="247"/>
      <c r="O8465" s="247"/>
      <c r="P8465" s="247"/>
      <c r="Q8465" s="247"/>
    </row>
    <row r="8466" spans="13:17">
      <c r="M8466" s="247"/>
      <c r="N8466" s="247"/>
      <c r="O8466" s="247"/>
      <c r="P8466" s="247"/>
      <c r="Q8466" s="247"/>
    </row>
    <row r="8467" spans="13:17">
      <c r="M8467" s="247"/>
      <c r="N8467" s="247"/>
      <c r="O8467" s="247"/>
      <c r="P8467" s="247"/>
      <c r="Q8467" s="247"/>
    </row>
    <row r="8468" spans="13:17">
      <c r="M8468" s="247"/>
      <c r="N8468" s="247"/>
      <c r="O8468" s="247"/>
      <c r="P8468" s="247"/>
      <c r="Q8468" s="247"/>
    </row>
    <row r="8469" spans="13:17">
      <c r="M8469" s="247"/>
      <c r="N8469" s="247"/>
      <c r="O8469" s="247"/>
      <c r="P8469" s="247"/>
      <c r="Q8469" s="247"/>
    </row>
    <row r="8470" spans="13:17">
      <c r="M8470" s="247"/>
      <c r="N8470" s="247"/>
      <c r="O8470" s="247"/>
      <c r="P8470" s="247"/>
      <c r="Q8470" s="247"/>
    </row>
    <row r="8471" spans="13:17">
      <c r="M8471" s="247"/>
      <c r="N8471" s="247"/>
      <c r="O8471" s="247"/>
      <c r="P8471" s="247"/>
      <c r="Q8471" s="247"/>
    </row>
    <row r="8472" spans="13:17">
      <c r="M8472" s="247"/>
      <c r="N8472" s="247"/>
      <c r="O8472" s="247"/>
      <c r="P8472" s="247"/>
      <c r="Q8472" s="247"/>
    </row>
    <row r="8473" spans="13:17">
      <c r="M8473" s="247"/>
      <c r="N8473" s="247"/>
      <c r="O8473" s="247"/>
      <c r="P8473" s="247"/>
      <c r="Q8473" s="247"/>
    </row>
    <row r="8474" spans="13:17">
      <c r="M8474" s="247"/>
      <c r="N8474" s="247"/>
      <c r="O8474" s="247"/>
      <c r="P8474" s="247"/>
      <c r="Q8474" s="247"/>
    </row>
    <row r="8475" spans="13:17">
      <c r="M8475" s="247"/>
      <c r="N8475" s="247"/>
      <c r="O8475" s="247"/>
      <c r="P8475" s="247"/>
      <c r="Q8475" s="247"/>
    </row>
    <row r="8476" spans="13:17">
      <c r="M8476" s="247"/>
      <c r="N8476" s="247"/>
      <c r="O8476" s="247"/>
      <c r="P8476" s="247"/>
      <c r="Q8476" s="247"/>
    </row>
    <row r="8477" spans="13:17">
      <c r="M8477" s="247"/>
      <c r="N8477" s="247"/>
      <c r="O8477" s="247"/>
      <c r="P8477" s="247"/>
      <c r="Q8477" s="247"/>
    </row>
    <row r="8478" spans="13:17">
      <c r="M8478" s="247"/>
      <c r="N8478" s="247"/>
      <c r="O8478" s="247"/>
      <c r="P8478" s="247"/>
      <c r="Q8478" s="247"/>
    </row>
    <row r="8479" spans="13:17">
      <c r="M8479" s="247"/>
      <c r="N8479" s="247"/>
      <c r="O8479" s="247"/>
      <c r="P8479" s="247"/>
      <c r="Q8479" s="247"/>
    </row>
    <row r="8480" spans="13:17">
      <c r="M8480" s="247"/>
      <c r="N8480" s="247"/>
      <c r="O8480" s="247"/>
      <c r="P8480" s="247"/>
      <c r="Q8480" s="247"/>
    </row>
    <row r="8481" spans="13:17">
      <c r="M8481" s="247"/>
      <c r="N8481" s="247"/>
      <c r="O8481" s="247"/>
      <c r="P8481" s="247"/>
      <c r="Q8481" s="247"/>
    </row>
    <row r="8482" spans="13:17">
      <c r="M8482" s="247"/>
      <c r="N8482" s="247"/>
      <c r="O8482" s="247"/>
      <c r="P8482" s="247"/>
      <c r="Q8482" s="247"/>
    </row>
    <row r="8483" spans="13:17">
      <c r="M8483" s="247"/>
      <c r="N8483" s="247"/>
      <c r="O8483" s="247"/>
      <c r="P8483" s="247"/>
      <c r="Q8483" s="247"/>
    </row>
    <row r="8484" spans="13:17">
      <c r="M8484" s="247"/>
      <c r="N8484" s="247"/>
      <c r="O8484" s="247"/>
      <c r="P8484" s="247"/>
      <c r="Q8484" s="247"/>
    </row>
    <row r="8485" spans="13:17">
      <c r="M8485" s="247"/>
      <c r="N8485" s="247"/>
      <c r="O8485" s="247"/>
      <c r="P8485" s="247"/>
      <c r="Q8485" s="247"/>
    </row>
    <row r="8486" spans="13:17">
      <c r="M8486" s="247"/>
      <c r="N8486" s="247"/>
      <c r="O8486" s="247"/>
      <c r="P8486" s="247"/>
      <c r="Q8486" s="247"/>
    </row>
    <row r="8487" spans="13:17">
      <c r="M8487" s="247"/>
      <c r="N8487" s="247"/>
      <c r="O8487" s="247"/>
      <c r="P8487" s="247"/>
      <c r="Q8487" s="247"/>
    </row>
    <row r="8488" spans="13:17">
      <c r="M8488" s="247"/>
      <c r="N8488" s="247"/>
      <c r="O8488" s="247"/>
      <c r="P8488" s="247"/>
      <c r="Q8488" s="247"/>
    </row>
    <row r="8489" spans="13:17">
      <c r="M8489" s="247"/>
      <c r="N8489" s="247"/>
      <c r="O8489" s="247"/>
      <c r="P8489" s="247"/>
      <c r="Q8489" s="247"/>
    </row>
    <row r="8490" spans="13:17">
      <c r="M8490" s="247"/>
      <c r="N8490" s="247"/>
      <c r="O8490" s="247"/>
      <c r="P8490" s="247"/>
      <c r="Q8490" s="247"/>
    </row>
    <row r="8491" spans="13:17">
      <c r="M8491" s="247"/>
      <c r="N8491" s="247"/>
      <c r="O8491" s="247"/>
      <c r="P8491" s="247"/>
      <c r="Q8491" s="247"/>
    </row>
    <row r="8492" spans="13:17">
      <c r="M8492" s="247"/>
      <c r="N8492" s="247"/>
      <c r="O8492" s="247"/>
      <c r="P8492" s="247"/>
      <c r="Q8492" s="247"/>
    </row>
    <row r="8493" spans="13:17">
      <c r="M8493" s="247"/>
      <c r="N8493" s="247"/>
      <c r="O8493" s="247"/>
      <c r="P8493" s="247"/>
      <c r="Q8493" s="247"/>
    </row>
    <row r="8494" spans="13:17">
      <c r="M8494" s="247"/>
      <c r="N8494" s="247"/>
      <c r="O8494" s="247"/>
      <c r="P8494" s="247"/>
      <c r="Q8494" s="247"/>
    </row>
    <row r="8495" spans="13:17">
      <c r="M8495" s="247"/>
      <c r="N8495" s="247"/>
      <c r="O8495" s="247"/>
      <c r="P8495" s="247"/>
      <c r="Q8495" s="247"/>
    </row>
    <row r="8496" spans="13:17">
      <c r="M8496" s="247"/>
      <c r="N8496" s="247"/>
      <c r="O8496" s="247"/>
      <c r="P8496" s="247"/>
      <c r="Q8496" s="247"/>
    </row>
    <row r="8497" spans="13:17">
      <c r="M8497" s="247"/>
      <c r="N8497" s="247"/>
      <c r="O8497" s="247"/>
      <c r="P8497" s="247"/>
      <c r="Q8497" s="247"/>
    </row>
    <row r="8498" spans="13:17">
      <c r="M8498" s="247"/>
      <c r="N8498" s="247"/>
      <c r="O8498" s="247"/>
      <c r="P8498" s="247"/>
      <c r="Q8498" s="247"/>
    </row>
    <row r="8499" spans="13:17">
      <c r="M8499" s="247"/>
      <c r="N8499" s="247"/>
      <c r="O8499" s="247"/>
      <c r="P8499" s="247"/>
      <c r="Q8499" s="247"/>
    </row>
    <row r="8500" spans="13:17">
      <c r="M8500" s="247"/>
      <c r="N8500" s="247"/>
      <c r="O8500" s="247"/>
      <c r="P8500" s="247"/>
      <c r="Q8500" s="247"/>
    </row>
    <row r="8501" spans="13:17">
      <c r="M8501" s="247"/>
      <c r="N8501" s="247"/>
      <c r="O8501" s="247"/>
      <c r="P8501" s="247"/>
      <c r="Q8501" s="247"/>
    </row>
    <row r="8502" spans="13:17">
      <c r="M8502" s="247"/>
      <c r="N8502" s="247"/>
      <c r="O8502" s="247"/>
      <c r="P8502" s="247"/>
      <c r="Q8502" s="247"/>
    </row>
    <row r="8503" spans="13:17">
      <c r="M8503" s="247"/>
      <c r="N8503" s="247"/>
      <c r="O8503" s="247"/>
      <c r="P8503" s="247"/>
      <c r="Q8503" s="247"/>
    </row>
    <row r="8504" spans="13:17">
      <c r="M8504" s="247"/>
      <c r="N8504" s="247"/>
      <c r="O8504" s="247"/>
      <c r="P8504" s="247"/>
      <c r="Q8504" s="247"/>
    </row>
    <row r="8505" spans="13:17">
      <c r="M8505" s="247"/>
      <c r="N8505" s="247"/>
      <c r="O8505" s="247"/>
      <c r="P8505" s="247"/>
      <c r="Q8505" s="247"/>
    </row>
    <row r="8506" spans="13:17">
      <c r="M8506" s="247"/>
      <c r="N8506" s="247"/>
      <c r="O8506" s="247"/>
      <c r="P8506" s="247"/>
      <c r="Q8506" s="247"/>
    </row>
    <row r="8507" spans="13:17">
      <c r="M8507" s="247"/>
      <c r="N8507" s="247"/>
      <c r="O8507" s="247"/>
      <c r="P8507" s="247"/>
      <c r="Q8507" s="247"/>
    </row>
    <row r="8508" spans="13:17">
      <c r="M8508" s="247"/>
      <c r="N8508" s="247"/>
      <c r="O8508" s="247"/>
      <c r="P8508" s="247"/>
      <c r="Q8508" s="247"/>
    </row>
    <row r="8509" spans="13:17">
      <c r="M8509" s="247"/>
      <c r="N8509" s="247"/>
      <c r="O8509" s="247"/>
      <c r="P8509" s="247"/>
      <c r="Q8509" s="247"/>
    </row>
    <row r="8510" spans="13:17">
      <c r="M8510" s="247"/>
      <c r="N8510" s="247"/>
      <c r="O8510" s="247"/>
      <c r="P8510" s="247"/>
      <c r="Q8510" s="247"/>
    </row>
    <row r="8511" spans="13:17">
      <c r="M8511" s="247"/>
      <c r="N8511" s="247"/>
      <c r="O8511" s="247"/>
      <c r="P8511" s="247"/>
      <c r="Q8511" s="247"/>
    </row>
    <row r="8512" spans="13:17">
      <c r="M8512" s="247"/>
      <c r="N8512" s="247"/>
      <c r="O8512" s="247"/>
      <c r="P8512" s="247"/>
      <c r="Q8512" s="247"/>
    </row>
    <row r="8513" spans="13:17">
      <c r="M8513" s="247"/>
      <c r="N8513" s="247"/>
      <c r="O8513" s="247"/>
      <c r="P8513" s="247"/>
      <c r="Q8513" s="247"/>
    </row>
    <row r="8514" spans="13:17">
      <c r="M8514" s="247"/>
      <c r="N8514" s="247"/>
      <c r="O8514" s="247"/>
      <c r="P8514" s="247"/>
      <c r="Q8514" s="247"/>
    </row>
    <row r="8515" spans="13:17">
      <c r="M8515" s="247"/>
      <c r="N8515" s="247"/>
      <c r="O8515" s="247"/>
      <c r="P8515" s="247"/>
      <c r="Q8515" s="247"/>
    </row>
    <row r="8516" spans="13:17">
      <c r="M8516" s="247"/>
      <c r="N8516" s="247"/>
      <c r="O8516" s="247"/>
      <c r="P8516" s="247"/>
      <c r="Q8516" s="247"/>
    </row>
    <row r="8517" spans="13:17">
      <c r="M8517" s="247"/>
      <c r="N8517" s="247"/>
      <c r="O8517" s="247"/>
      <c r="P8517" s="247"/>
      <c r="Q8517" s="247"/>
    </row>
    <row r="8518" spans="13:17">
      <c r="M8518" s="247"/>
      <c r="N8518" s="247"/>
      <c r="O8518" s="247"/>
      <c r="P8518" s="247"/>
      <c r="Q8518" s="247"/>
    </row>
    <row r="8519" spans="13:17">
      <c r="M8519" s="247"/>
      <c r="N8519" s="247"/>
      <c r="O8519" s="247"/>
      <c r="P8519" s="247"/>
      <c r="Q8519" s="247"/>
    </row>
    <row r="8520" spans="13:17">
      <c r="M8520" s="247"/>
      <c r="N8520" s="247"/>
      <c r="O8520" s="247"/>
      <c r="P8520" s="247"/>
      <c r="Q8520" s="247"/>
    </row>
    <row r="8521" spans="13:17">
      <c r="M8521" s="247"/>
      <c r="N8521" s="247"/>
      <c r="O8521" s="247"/>
      <c r="P8521" s="247"/>
      <c r="Q8521" s="247"/>
    </row>
    <row r="8522" spans="13:17">
      <c r="M8522" s="247"/>
      <c r="N8522" s="247"/>
      <c r="O8522" s="247"/>
      <c r="P8522" s="247"/>
      <c r="Q8522" s="247"/>
    </row>
    <row r="8523" spans="13:17">
      <c r="M8523" s="247"/>
      <c r="N8523" s="247"/>
      <c r="O8523" s="247"/>
      <c r="P8523" s="247"/>
      <c r="Q8523" s="247"/>
    </row>
    <row r="8524" spans="13:17">
      <c r="M8524" s="247"/>
      <c r="N8524" s="247"/>
      <c r="O8524" s="247"/>
      <c r="P8524" s="247"/>
      <c r="Q8524" s="247"/>
    </row>
    <row r="8525" spans="13:17">
      <c r="M8525" s="247"/>
      <c r="N8525" s="247"/>
      <c r="O8525" s="247"/>
      <c r="P8525" s="247"/>
      <c r="Q8525" s="247"/>
    </row>
    <row r="8526" spans="13:17">
      <c r="M8526" s="247"/>
      <c r="N8526" s="247"/>
      <c r="O8526" s="247"/>
      <c r="P8526" s="247"/>
      <c r="Q8526" s="247"/>
    </row>
    <row r="8527" spans="13:17">
      <c r="M8527" s="247"/>
      <c r="N8527" s="247"/>
      <c r="O8527" s="247"/>
      <c r="P8527" s="247"/>
      <c r="Q8527" s="247"/>
    </row>
    <row r="8528" spans="13:17">
      <c r="M8528" s="247"/>
      <c r="N8528" s="247"/>
      <c r="O8528" s="247"/>
      <c r="P8528" s="247"/>
      <c r="Q8528" s="247"/>
    </row>
    <row r="8529" spans="13:17">
      <c r="M8529" s="247"/>
      <c r="N8529" s="247"/>
      <c r="O8529" s="247"/>
      <c r="P8529" s="247"/>
      <c r="Q8529" s="247"/>
    </row>
    <row r="8530" spans="13:17">
      <c r="M8530" s="247"/>
      <c r="N8530" s="247"/>
      <c r="O8530" s="247"/>
      <c r="P8530" s="247"/>
      <c r="Q8530" s="247"/>
    </row>
    <row r="8531" spans="13:17">
      <c r="M8531" s="247"/>
      <c r="N8531" s="247"/>
      <c r="O8531" s="247"/>
      <c r="P8531" s="247"/>
      <c r="Q8531" s="247"/>
    </row>
    <row r="8532" spans="13:17">
      <c r="M8532" s="247"/>
      <c r="N8532" s="247"/>
      <c r="O8532" s="247"/>
      <c r="P8532" s="247"/>
      <c r="Q8532" s="247"/>
    </row>
    <row r="8533" spans="13:17">
      <c r="M8533" s="247"/>
      <c r="N8533" s="247"/>
      <c r="O8533" s="247"/>
      <c r="P8533" s="247"/>
      <c r="Q8533" s="247"/>
    </row>
    <row r="8534" spans="13:17">
      <c r="M8534" s="247"/>
      <c r="N8534" s="247"/>
      <c r="O8534" s="247"/>
      <c r="P8534" s="247"/>
      <c r="Q8534" s="247"/>
    </row>
    <row r="8535" spans="13:17">
      <c r="M8535" s="247"/>
      <c r="N8535" s="247"/>
      <c r="O8535" s="247"/>
      <c r="P8535" s="247"/>
      <c r="Q8535" s="247"/>
    </row>
    <row r="8536" spans="13:17">
      <c r="M8536" s="247"/>
      <c r="N8536" s="247"/>
      <c r="O8536" s="247"/>
      <c r="P8536" s="247"/>
      <c r="Q8536" s="247"/>
    </row>
  </sheetData>
  <mergeCells count="38">
    <mergeCell ref="B251:Q251"/>
    <mergeCell ref="C8:C9"/>
    <mergeCell ref="E249:F249"/>
    <mergeCell ref="O8:O9"/>
    <mergeCell ref="P8:P9"/>
    <mergeCell ref="Q8:Q9"/>
    <mergeCell ref="B10:Q10"/>
    <mergeCell ref="E247:F247"/>
    <mergeCell ref="E248:F248"/>
    <mergeCell ref="I8:I9"/>
    <mergeCell ref="J8:J9"/>
    <mergeCell ref="K8:K9"/>
    <mergeCell ref="L8:L9"/>
    <mergeCell ref="M8:M9"/>
    <mergeCell ref="N8:N9"/>
    <mergeCell ref="B8:B9"/>
    <mergeCell ref="I5:Q6"/>
    <mergeCell ref="D8:D9"/>
    <mergeCell ref="E8:E9"/>
    <mergeCell ref="F8:F9"/>
    <mergeCell ref="G8:G9"/>
    <mergeCell ref="H8:H9"/>
    <mergeCell ref="D258:D262"/>
    <mergeCell ref="K258:N262"/>
    <mergeCell ref="B1:Q1"/>
    <mergeCell ref="B2:H3"/>
    <mergeCell ref="I2:K4"/>
    <mergeCell ref="L2:N4"/>
    <mergeCell ref="O2:Q4"/>
    <mergeCell ref="B4:H4"/>
    <mergeCell ref="I7:K7"/>
    <mergeCell ref="L7:N7"/>
    <mergeCell ref="O7:Q7"/>
    <mergeCell ref="B7:H7"/>
    <mergeCell ref="B5:C5"/>
    <mergeCell ref="B6:C6"/>
    <mergeCell ref="E5:H5"/>
    <mergeCell ref="E6:H6"/>
  </mergeCells>
  <phoneticPr fontId="41" type="noConversion"/>
  <pageMargins left="0.11811023622047245" right="0" top="1.3779527559055118" bottom="0.74803149606299213" header="0.31496062992125984" footer="0.31496062992125984"/>
  <pageSetup paperSize="9" scale="73" fitToHeight="0" orientation="landscape" horizontalDpi="360" verticalDpi="360" r:id="rId1"/>
  <headerFooter>
    <oddHeader>&amp;L&amp;G&amp;C&amp;24
&amp;"-,Negrito"BOLETIM DE MEDIÇÃO 01</oddHeader>
    <oddFooter>&amp;CRUA CAPITAO ANTONIO LEITE, nº 65 ,Bairro: Centro  - CEP: 58770-000, CNPJ:  08.939.936/0001-94, PREFEITURA MUNICIPAL DE COREMAS-PB – Fone (83) 3433-1074 www.coremas.pb.gov.br&amp;RPág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BD67-9C73-4E04-9EEE-BDC9D617DF52}">
  <sheetPr>
    <pageSetUpPr fitToPage="1"/>
  </sheetPr>
  <dimension ref="A1:XFD278"/>
  <sheetViews>
    <sheetView zoomScale="90" zoomScaleNormal="90" workbookViewId="0">
      <selection activeCell="B21" sqref="B21"/>
    </sheetView>
  </sheetViews>
  <sheetFormatPr defaultRowHeight="35.1" customHeight="1"/>
  <cols>
    <col min="2" max="2" width="52.28515625" style="359" customWidth="1"/>
    <col min="3" max="3" width="36.140625" style="359" bestFit="1" customWidth="1"/>
  </cols>
  <sheetData>
    <row r="1" spans="1:14" ht="35.1" customHeight="1" thickTop="1">
      <c r="B1" s="411" t="s">
        <v>2055</v>
      </c>
      <c r="C1" s="412"/>
      <c r="D1" s="412"/>
      <c r="E1" s="413"/>
      <c r="F1" s="411" t="s">
        <v>1137</v>
      </c>
      <c r="G1" s="412"/>
      <c r="H1" s="413"/>
      <c r="I1" s="411" t="s">
        <v>1182</v>
      </c>
      <c r="J1" s="412"/>
      <c r="K1" s="412"/>
      <c r="L1" s="412"/>
      <c r="M1" s="412"/>
      <c r="N1" s="413"/>
    </row>
    <row r="2" spans="1:14" ht="35.1" customHeight="1" thickBot="1">
      <c r="B2" s="417"/>
      <c r="C2" s="418"/>
      <c r="D2" s="418"/>
      <c r="E2" s="419"/>
      <c r="F2" s="414"/>
      <c r="G2" s="415"/>
      <c r="H2" s="416"/>
      <c r="I2" s="414"/>
      <c r="J2" s="415"/>
      <c r="K2" s="415"/>
      <c r="L2" s="415"/>
      <c r="M2" s="415"/>
      <c r="N2" s="416"/>
    </row>
    <row r="3" spans="1:14" ht="35.1" customHeight="1" thickTop="1" thickBot="1">
      <c r="B3" s="426" t="s">
        <v>2056</v>
      </c>
      <c r="C3" s="427"/>
      <c r="D3" s="427"/>
      <c r="E3" s="428"/>
      <c r="F3" s="417"/>
      <c r="G3" s="418"/>
      <c r="H3" s="419"/>
      <c r="I3" s="417"/>
      <c r="J3" s="418"/>
      <c r="K3" s="418"/>
      <c r="L3" s="418"/>
      <c r="M3" s="418"/>
      <c r="N3" s="419"/>
    </row>
    <row r="4" spans="1:14" ht="35.1" customHeight="1" thickTop="1">
      <c r="B4" s="411" t="s">
        <v>2052</v>
      </c>
      <c r="C4" s="412"/>
      <c r="D4" s="412"/>
      <c r="E4" s="413"/>
      <c r="F4" s="405" t="s">
        <v>2058</v>
      </c>
      <c r="G4" s="406"/>
      <c r="H4" s="406"/>
      <c r="I4" s="406"/>
      <c r="J4" s="406"/>
      <c r="K4" s="406"/>
      <c r="L4" s="406"/>
      <c r="M4" s="406"/>
      <c r="N4" s="407"/>
    </row>
    <row r="5" spans="1:14" ht="35.1" customHeight="1" thickBot="1">
      <c r="B5" s="417"/>
      <c r="C5" s="418"/>
      <c r="D5" s="418"/>
      <c r="E5" s="416"/>
      <c r="F5" s="408"/>
      <c r="G5" s="409"/>
      <c r="H5" s="409"/>
      <c r="I5" s="409"/>
      <c r="J5" s="409"/>
      <c r="K5" s="409"/>
      <c r="L5" s="409"/>
      <c r="M5" s="409"/>
      <c r="N5" s="410"/>
    </row>
    <row r="6" spans="1:14" ht="35.1" customHeight="1" thickTop="1">
      <c r="B6" s="438" t="s">
        <v>1703</v>
      </c>
      <c r="C6" s="438" t="s">
        <v>2057</v>
      </c>
      <c r="D6" s="438" t="s">
        <v>2053</v>
      </c>
      <c r="E6" s="420" t="s">
        <v>2054</v>
      </c>
      <c r="F6" s="421"/>
      <c r="G6" s="421"/>
      <c r="H6" s="421"/>
      <c r="I6" s="421"/>
      <c r="J6" s="421"/>
      <c r="K6" s="421"/>
      <c r="L6" s="421"/>
      <c r="M6" s="421"/>
      <c r="N6" s="422"/>
    </row>
    <row r="7" spans="1:14" ht="35.1" customHeight="1" thickBot="1">
      <c r="B7" s="439"/>
      <c r="C7" s="439"/>
      <c r="D7" s="439"/>
      <c r="E7" s="423"/>
      <c r="F7" s="424"/>
      <c r="G7" s="424"/>
      <c r="H7" s="424"/>
      <c r="I7" s="424"/>
      <c r="J7" s="424"/>
      <c r="K7" s="424"/>
      <c r="L7" s="424"/>
      <c r="M7" s="424"/>
      <c r="N7" s="425"/>
    </row>
    <row r="8" spans="1:14" ht="35.1" customHeight="1" thickTop="1">
      <c r="D8" s="164"/>
    </row>
    <row r="9" spans="1:14" ht="35.1" customHeight="1">
      <c r="A9" s="444" t="s">
        <v>1702</v>
      </c>
      <c r="B9" s="445" t="s">
        <v>1703</v>
      </c>
      <c r="C9" s="446" t="s">
        <v>1168</v>
      </c>
      <c r="D9" s="446" t="s">
        <v>1704</v>
      </c>
      <c r="E9" s="440" t="s">
        <v>1705</v>
      </c>
      <c r="F9" s="441"/>
      <c r="G9" s="441"/>
      <c r="H9" s="441"/>
      <c r="I9" s="441"/>
      <c r="J9" s="442"/>
      <c r="K9" s="440" t="s">
        <v>1706</v>
      </c>
      <c r="L9" s="441"/>
      <c r="M9" s="442"/>
      <c r="N9" s="443" t="s">
        <v>1707</v>
      </c>
    </row>
    <row r="10" spans="1:14" ht="35.1" customHeight="1">
      <c r="A10" s="444"/>
      <c r="B10" s="445"/>
      <c r="C10" s="446"/>
      <c r="D10" s="446"/>
      <c r="E10" s="329" t="s">
        <v>1708</v>
      </c>
      <c r="F10" s="329" t="s">
        <v>1709</v>
      </c>
      <c r="G10" s="329" t="s">
        <v>1710</v>
      </c>
      <c r="H10" s="329" t="s">
        <v>1711</v>
      </c>
      <c r="I10" s="329" t="s">
        <v>1712</v>
      </c>
      <c r="J10" s="329" t="s">
        <v>1713</v>
      </c>
      <c r="K10" s="329" t="s">
        <v>1714</v>
      </c>
      <c r="L10" s="329" t="s">
        <v>1715</v>
      </c>
      <c r="M10" s="330" t="s">
        <v>1716</v>
      </c>
      <c r="N10" s="443"/>
    </row>
    <row r="11" spans="1:14" ht="35.1" customHeight="1">
      <c r="A11" s="371" t="s">
        <v>1717</v>
      </c>
      <c r="B11" s="404" t="s">
        <v>1701</v>
      </c>
      <c r="C11" s="404"/>
      <c r="D11" s="404"/>
      <c r="E11" s="404"/>
      <c r="F11" s="404"/>
      <c r="G11" s="404"/>
      <c r="H11" s="372"/>
      <c r="I11" s="372"/>
      <c r="J11" s="372"/>
      <c r="K11" s="373"/>
      <c r="L11" s="373"/>
      <c r="M11" s="373"/>
      <c r="N11" s="374"/>
    </row>
    <row r="12" spans="1:14" ht="35.1" customHeight="1">
      <c r="A12" s="375" t="s">
        <v>1146</v>
      </c>
      <c r="B12" s="376" t="s">
        <v>1187</v>
      </c>
      <c r="C12" s="377"/>
      <c r="D12" s="375"/>
      <c r="E12" s="378"/>
      <c r="F12" s="378"/>
      <c r="G12" s="378"/>
      <c r="H12" s="378"/>
      <c r="I12" s="378"/>
      <c r="J12" s="378"/>
      <c r="K12" s="378"/>
      <c r="L12" s="378"/>
      <c r="M12" s="378"/>
      <c r="N12" s="375"/>
    </row>
    <row r="13" spans="1:14" ht="38.25">
      <c r="A13" s="360" t="s">
        <v>1005</v>
      </c>
      <c r="B13" s="361" t="s">
        <v>1177</v>
      </c>
      <c r="C13" s="362" t="s">
        <v>1718</v>
      </c>
      <c r="D13" s="360"/>
      <c r="E13" s="363"/>
      <c r="F13" s="363"/>
      <c r="G13" s="363"/>
      <c r="H13" s="363"/>
      <c r="I13" s="363"/>
      <c r="J13" s="363"/>
      <c r="K13" s="363"/>
      <c r="L13" s="363"/>
      <c r="M13" s="364">
        <f>L14</f>
        <v>8</v>
      </c>
      <c r="N13" s="360" t="s">
        <v>1042</v>
      </c>
    </row>
    <row r="14" spans="1:14" ht="35.1" customHeight="1">
      <c r="A14" s="365" t="s">
        <v>1719</v>
      </c>
      <c r="B14" s="366" t="s">
        <v>1720</v>
      </c>
      <c r="C14" s="367"/>
      <c r="D14" s="365">
        <v>1</v>
      </c>
      <c r="E14" s="368">
        <v>2</v>
      </c>
      <c r="F14" s="368"/>
      <c r="G14" s="368">
        <v>4</v>
      </c>
      <c r="H14" s="368"/>
      <c r="I14" s="368"/>
      <c r="J14" s="368"/>
      <c r="K14" s="369">
        <f>PRODUCT(E14:J14)</f>
        <v>8</v>
      </c>
      <c r="L14" s="369">
        <v>8</v>
      </c>
      <c r="M14" s="368"/>
      <c r="N14" s="365"/>
    </row>
    <row r="15" spans="1:14" ht="38.25">
      <c r="A15" s="360" t="s">
        <v>1006</v>
      </c>
      <c r="B15" s="361" t="s">
        <v>1178</v>
      </c>
      <c r="C15" s="370" t="s">
        <v>1721</v>
      </c>
      <c r="D15" s="360"/>
      <c r="E15" s="363"/>
      <c r="F15" s="363"/>
      <c r="G15" s="363"/>
      <c r="H15" s="363"/>
      <c r="I15" s="363"/>
      <c r="J15" s="363"/>
      <c r="K15" s="369"/>
      <c r="L15" s="363"/>
      <c r="M15" s="364">
        <f>L16</f>
        <v>106.5</v>
      </c>
      <c r="N15" s="360" t="s">
        <v>1143</v>
      </c>
    </row>
    <row r="16" spans="1:14" ht="35.1" customHeight="1">
      <c r="A16" s="365" t="s">
        <v>1722</v>
      </c>
      <c r="B16" s="366" t="s">
        <v>1723</v>
      </c>
      <c r="C16" s="367" t="s">
        <v>1724</v>
      </c>
      <c r="D16" s="365">
        <v>1</v>
      </c>
      <c r="E16" s="368">
        <v>2</v>
      </c>
      <c r="F16" s="368"/>
      <c r="G16" s="368">
        <v>53.25</v>
      </c>
      <c r="H16" s="368"/>
      <c r="I16" s="368"/>
      <c r="J16" s="368"/>
      <c r="K16" s="369">
        <f t="shared" ref="K16" si="0">PRODUCT(E16:J16)</f>
        <v>106.5</v>
      </c>
      <c r="L16" s="369">
        <v>106.5</v>
      </c>
      <c r="M16" s="368"/>
      <c r="N16" s="365"/>
    </row>
    <row r="17" spans="1:14" ht="35.1" customHeight="1">
      <c r="A17" s="375" t="s">
        <v>1007</v>
      </c>
      <c r="B17" s="376" t="s">
        <v>1141</v>
      </c>
      <c r="C17" s="377"/>
      <c r="D17" s="375"/>
      <c r="E17" s="378"/>
      <c r="F17" s="378"/>
      <c r="G17" s="378"/>
      <c r="H17" s="378"/>
      <c r="I17" s="378"/>
      <c r="J17" s="378"/>
      <c r="K17" s="378"/>
      <c r="L17" s="378"/>
      <c r="M17" s="378"/>
      <c r="N17" s="375"/>
    </row>
    <row r="18" spans="1:14" ht="35.1" customHeight="1">
      <c r="A18" s="360" t="s">
        <v>1008</v>
      </c>
      <c r="B18" s="361" t="s">
        <v>1194</v>
      </c>
      <c r="C18" s="370"/>
      <c r="D18" s="360"/>
      <c r="E18" s="363"/>
      <c r="F18" s="363"/>
      <c r="G18" s="363"/>
      <c r="H18" s="363"/>
      <c r="I18" s="363"/>
      <c r="J18" s="363"/>
      <c r="K18" s="363"/>
      <c r="L18" s="363"/>
      <c r="M18" s="364">
        <f>SUM(L19:L29)</f>
        <v>74.739999999999995</v>
      </c>
      <c r="N18" s="360" t="s">
        <v>1725</v>
      </c>
    </row>
    <row r="19" spans="1:14" ht="35.1" customHeight="1">
      <c r="A19" s="365" t="s">
        <v>1726</v>
      </c>
      <c r="B19" s="366" t="s">
        <v>1727</v>
      </c>
      <c r="C19" s="367"/>
      <c r="D19" s="365">
        <v>2</v>
      </c>
      <c r="E19" s="369">
        <v>0.75</v>
      </c>
      <c r="F19" s="368"/>
      <c r="G19" s="368">
        <v>0.75</v>
      </c>
      <c r="H19" s="368"/>
      <c r="I19" s="368">
        <v>1.65</v>
      </c>
      <c r="J19" s="368"/>
      <c r="K19" s="369">
        <f>PRODUCT(E19:J19)</f>
        <v>0.92812499999999998</v>
      </c>
      <c r="L19" s="369">
        <f t="shared" ref="L19:L29" si="1">ROUND(K19*D19,2)</f>
        <v>1.86</v>
      </c>
      <c r="M19" s="369"/>
      <c r="N19" s="365"/>
    </row>
    <row r="20" spans="1:14" ht="35.1" customHeight="1">
      <c r="A20" s="365" t="s">
        <v>1728</v>
      </c>
      <c r="B20" s="366" t="s">
        <v>1729</v>
      </c>
      <c r="C20" s="367"/>
      <c r="D20" s="365">
        <v>2</v>
      </c>
      <c r="E20" s="369">
        <v>0.85</v>
      </c>
      <c r="F20" s="368"/>
      <c r="G20" s="368">
        <v>0.85</v>
      </c>
      <c r="H20" s="368"/>
      <c r="I20" s="368">
        <v>1.65</v>
      </c>
      <c r="J20" s="368"/>
      <c r="K20" s="369">
        <f t="shared" ref="K20:K29" si="2">PRODUCT(E20:J20)</f>
        <v>1.1921249999999999</v>
      </c>
      <c r="L20" s="369">
        <f t="shared" si="1"/>
        <v>2.38</v>
      </c>
      <c r="M20" s="368"/>
      <c r="N20" s="365"/>
    </row>
    <row r="21" spans="1:14" ht="35.1" customHeight="1">
      <c r="A21" s="365" t="s">
        <v>1730</v>
      </c>
      <c r="B21" s="366" t="s">
        <v>1731</v>
      </c>
      <c r="C21" s="367"/>
      <c r="D21" s="365">
        <v>1</v>
      </c>
      <c r="E21" s="369">
        <v>1</v>
      </c>
      <c r="F21" s="368"/>
      <c r="G21" s="368">
        <v>1.2</v>
      </c>
      <c r="H21" s="368"/>
      <c r="I21" s="368">
        <v>1.65</v>
      </c>
      <c r="J21" s="368"/>
      <c r="K21" s="369">
        <f t="shared" si="2"/>
        <v>1.9799999999999998</v>
      </c>
      <c r="L21" s="369">
        <f t="shared" si="1"/>
        <v>1.98</v>
      </c>
      <c r="M21" s="368"/>
      <c r="N21" s="365"/>
    </row>
    <row r="22" spans="1:14" ht="35.1" customHeight="1">
      <c r="A22" s="365" t="s">
        <v>1732</v>
      </c>
      <c r="B22" s="366" t="s">
        <v>1733</v>
      </c>
      <c r="C22" s="367"/>
      <c r="D22" s="365">
        <v>1</v>
      </c>
      <c r="E22" s="369">
        <v>1.1000000000000001</v>
      </c>
      <c r="F22" s="368"/>
      <c r="G22" s="368">
        <v>1.3</v>
      </c>
      <c r="H22" s="368"/>
      <c r="I22" s="368">
        <v>1.65</v>
      </c>
      <c r="J22" s="368"/>
      <c r="K22" s="369">
        <f t="shared" si="2"/>
        <v>2.3595000000000002</v>
      </c>
      <c r="L22" s="369">
        <f t="shared" si="1"/>
        <v>2.36</v>
      </c>
      <c r="M22" s="368"/>
      <c r="N22" s="365"/>
    </row>
    <row r="23" spans="1:14" ht="35.1" customHeight="1">
      <c r="A23" s="365" t="s">
        <v>1734</v>
      </c>
      <c r="B23" s="366" t="s">
        <v>1735</v>
      </c>
      <c r="C23" s="367"/>
      <c r="D23" s="365">
        <v>1</v>
      </c>
      <c r="E23" s="369">
        <v>1.05</v>
      </c>
      <c r="F23" s="368"/>
      <c r="G23" s="368">
        <v>1.4</v>
      </c>
      <c r="H23" s="368"/>
      <c r="I23" s="368">
        <v>1.65</v>
      </c>
      <c r="J23" s="368"/>
      <c r="K23" s="369">
        <f t="shared" si="2"/>
        <v>2.4255</v>
      </c>
      <c r="L23" s="369">
        <f t="shared" si="1"/>
        <v>2.4300000000000002</v>
      </c>
      <c r="M23" s="368"/>
      <c r="N23" s="365"/>
    </row>
    <row r="24" spans="1:14" ht="35.1" customHeight="1">
      <c r="A24" s="365" t="s">
        <v>1736</v>
      </c>
      <c r="B24" s="366" t="s">
        <v>1737</v>
      </c>
      <c r="C24" s="367"/>
      <c r="D24" s="365">
        <v>2</v>
      </c>
      <c r="E24" s="369">
        <v>1.1499999999999999</v>
      </c>
      <c r="F24" s="368"/>
      <c r="G24" s="368">
        <v>1.35</v>
      </c>
      <c r="H24" s="368"/>
      <c r="I24" s="368">
        <v>1.65</v>
      </c>
      <c r="J24" s="368"/>
      <c r="K24" s="369">
        <f t="shared" si="2"/>
        <v>2.5616249999999998</v>
      </c>
      <c r="L24" s="369">
        <f t="shared" si="1"/>
        <v>5.12</v>
      </c>
      <c r="M24" s="368"/>
      <c r="N24" s="365"/>
    </row>
    <row r="25" spans="1:14" ht="35.1" customHeight="1">
      <c r="A25" s="365" t="s">
        <v>1738</v>
      </c>
      <c r="B25" s="366" t="s">
        <v>1739</v>
      </c>
      <c r="C25" s="367"/>
      <c r="D25" s="365">
        <v>1</v>
      </c>
      <c r="E25" s="369">
        <v>1.1000000000000001</v>
      </c>
      <c r="F25" s="368"/>
      <c r="G25" s="368">
        <v>1.45</v>
      </c>
      <c r="H25" s="368"/>
      <c r="I25" s="368">
        <v>1.65</v>
      </c>
      <c r="J25" s="368"/>
      <c r="K25" s="369">
        <f t="shared" si="2"/>
        <v>2.6317499999999998</v>
      </c>
      <c r="L25" s="369">
        <f t="shared" si="1"/>
        <v>2.63</v>
      </c>
      <c r="M25" s="368"/>
      <c r="N25" s="365"/>
    </row>
    <row r="26" spans="1:14" ht="35.1" customHeight="1">
      <c r="A26" s="365" t="s">
        <v>1740</v>
      </c>
      <c r="B26" s="366" t="s">
        <v>1741</v>
      </c>
      <c r="C26" s="367"/>
      <c r="D26" s="365">
        <v>5</v>
      </c>
      <c r="E26" s="369">
        <v>1.25</v>
      </c>
      <c r="F26" s="368"/>
      <c r="G26" s="368">
        <v>1.45</v>
      </c>
      <c r="H26" s="368"/>
      <c r="I26" s="368">
        <v>1.65</v>
      </c>
      <c r="J26" s="368"/>
      <c r="K26" s="369">
        <f t="shared" si="2"/>
        <v>2.9906249999999996</v>
      </c>
      <c r="L26" s="369">
        <f t="shared" si="1"/>
        <v>14.95</v>
      </c>
      <c r="M26" s="368"/>
      <c r="N26" s="365"/>
    </row>
    <row r="27" spans="1:14" ht="35.1" customHeight="1">
      <c r="A27" s="365" t="s">
        <v>1742</v>
      </c>
      <c r="B27" s="366" t="s">
        <v>1743</v>
      </c>
      <c r="C27" s="367"/>
      <c r="D27" s="365">
        <v>3</v>
      </c>
      <c r="E27" s="369">
        <v>1.3</v>
      </c>
      <c r="F27" s="368"/>
      <c r="G27" s="368">
        <v>1.5</v>
      </c>
      <c r="H27" s="368"/>
      <c r="I27" s="368">
        <v>1.65</v>
      </c>
      <c r="J27" s="368"/>
      <c r="K27" s="369">
        <f t="shared" si="2"/>
        <v>3.2175000000000002</v>
      </c>
      <c r="L27" s="369">
        <f t="shared" si="1"/>
        <v>9.65</v>
      </c>
      <c r="M27" s="368"/>
      <c r="N27" s="365"/>
    </row>
    <row r="28" spans="1:14" ht="35.1" customHeight="1">
      <c r="A28" s="365" t="s">
        <v>1744</v>
      </c>
      <c r="B28" s="366" t="s">
        <v>1745</v>
      </c>
      <c r="C28" s="367"/>
      <c r="D28" s="365">
        <v>4</v>
      </c>
      <c r="E28" s="369">
        <v>1.75</v>
      </c>
      <c r="F28" s="368"/>
      <c r="G28" s="368">
        <v>1.85</v>
      </c>
      <c r="H28" s="368"/>
      <c r="I28" s="368">
        <v>1.65</v>
      </c>
      <c r="J28" s="368"/>
      <c r="K28" s="369">
        <f t="shared" si="2"/>
        <v>5.3418749999999999</v>
      </c>
      <c r="L28" s="369">
        <f t="shared" si="1"/>
        <v>21.37</v>
      </c>
      <c r="M28" s="368"/>
      <c r="N28" s="365"/>
    </row>
    <row r="29" spans="1:14" ht="35.1" customHeight="1">
      <c r="A29" s="365" t="s">
        <v>1746</v>
      </c>
      <c r="B29" s="366" t="s">
        <v>1747</v>
      </c>
      <c r="C29" s="367"/>
      <c r="D29" s="365">
        <v>1</v>
      </c>
      <c r="E29" s="369">
        <v>125.1</v>
      </c>
      <c r="F29" s="368"/>
      <c r="G29" s="368">
        <v>0.2</v>
      </c>
      <c r="H29" s="368"/>
      <c r="I29" s="368">
        <v>0.4</v>
      </c>
      <c r="J29" s="368"/>
      <c r="K29" s="369">
        <f t="shared" si="2"/>
        <v>10.008000000000001</v>
      </c>
      <c r="L29" s="369">
        <f t="shared" si="1"/>
        <v>10.01</v>
      </c>
      <c r="M29" s="368"/>
      <c r="N29" s="365"/>
    </row>
    <row r="30" spans="1:14" ht="35.1" customHeight="1">
      <c r="A30" s="379" t="s">
        <v>1009</v>
      </c>
      <c r="B30" s="361" t="s">
        <v>1195</v>
      </c>
      <c r="C30" s="380"/>
      <c r="D30" s="379"/>
      <c r="E30" s="381"/>
      <c r="F30" s="381"/>
      <c r="G30" s="381"/>
      <c r="H30" s="381"/>
      <c r="I30" s="381"/>
      <c r="J30" s="381"/>
      <c r="K30" s="381"/>
      <c r="L30" s="381"/>
      <c r="M30" s="382">
        <v>63.7</v>
      </c>
      <c r="N30" s="379" t="s">
        <v>1725</v>
      </c>
    </row>
    <row r="31" spans="1:14" ht="35.1" customHeight="1">
      <c r="A31" s="365" t="s">
        <v>1748</v>
      </c>
      <c r="B31" s="366" t="s">
        <v>1749</v>
      </c>
      <c r="C31" s="367"/>
      <c r="D31" s="365">
        <v>1</v>
      </c>
      <c r="E31" s="369">
        <v>63.7</v>
      </c>
      <c r="F31" s="368"/>
      <c r="G31" s="368"/>
      <c r="H31" s="368"/>
      <c r="I31" s="368"/>
      <c r="J31" s="368"/>
      <c r="K31" s="369">
        <v>63.7</v>
      </c>
      <c r="L31" s="369">
        <v>63.7</v>
      </c>
      <c r="M31" s="368"/>
      <c r="N31" s="365"/>
    </row>
    <row r="32" spans="1:14" ht="35.1" customHeight="1">
      <c r="A32" s="375" t="s">
        <v>1015</v>
      </c>
      <c r="B32" s="376" t="s">
        <v>1200</v>
      </c>
      <c r="C32" s="377"/>
      <c r="D32" s="375"/>
      <c r="E32" s="378"/>
      <c r="F32" s="378"/>
      <c r="G32" s="378"/>
      <c r="H32" s="378"/>
      <c r="I32" s="378"/>
      <c r="J32" s="378"/>
      <c r="K32" s="378"/>
      <c r="L32" s="378"/>
      <c r="M32" s="378"/>
      <c r="N32" s="375"/>
    </row>
    <row r="33" spans="1:14" ht="35.1" customHeight="1">
      <c r="A33" s="383" t="s">
        <v>1016</v>
      </c>
      <c r="B33" s="384" t="s">
        <v>1201</v>
      </c>
      <c r="C33" s="385"/>
      <c r="D33" s="383"/>
      <c r="E33" s="386"/>
      <c r="F33" s="386"/>
      <c r="G33" s="386"/>
      <c r="H33" s="386"/>
      <c r="I33" s="386"/>
      <c r="J33" s="386"/>
      <c r="K33" s="386"/>
      <c r="L33" s="386"/>
      <c r="M33" s="387"/>
      <c r="N33" s="383"/>
    </row>
    <row r="34" spans="1:14" ht="35.1" customHeight="1">
      <c r="A34" s="360" t="s">
        <v>1750</v>
      </c>
      <c r="B34" s="361" t="s">
        <v>1214</v>
      </c>
      <c r="C34" s="370"/>
      <c r="D34" s="360"/>
      <c r="E34" s="363"/>
      <c r="F34" s="363"/>
      <c r="G34" s="363"/>
      <c r="H34" s="363"/>
      <c r="I34" s="363"/>
      <c r="J34" s="363"/>
      <c r="K34" s="363"/>
      <c r="L34" s="363"/>
      <c r="M34" s="364">
        <f>SUM(L35:L45)</f>
        <v>64.239999999999995</v>
      </c>
      <c r="N34" s="360" t="s">
        <v>1042</v>
      </c>
    </row>
    <row r="35" spans="1:14" ht="35.1" customHeight="1">
      <c r="A35" s="365" t="s">
        <v>1751</v>
      </c>
      <c r="B35" s="366" t="s">
        <v>1727</v>
      </c>
      <c r="C35" s="367"/>
      <c r="D35" s="388">
        <v>2</v>
      </c>
      <c r="E35" s="369">
        <v>0.75</v>
      </c>
      <c r="F35" s="369"/>
      <c r="G35" s="369">
        <v>0.75</v>
      </c>
      <c r="H35" s="369"/>
      <c r="I35" s="369"/>
      <c r="J35" s="369"/>
      <c r="K35" s="369">
        <f>PRODUCT(E35:J35)</f>
        <v>0.5625</v>
      </c>
      <c r="L35" s="369">
        <f t="shared" ref="L35:L45" si="3">ROUND(K35*D35,2)</f>
        <v>1.1299999999999999</v>
      </c>
      <c r="M35" s="369"/>
      <c r="N35" s="365"/>
    </row>
    <row r="36" spans="1:14" ht="35.1" customHeight="1">
      <c r="A36" s="365" t="s">
        <v>1752</v>
      </c>
      <c r="B36" s="366" t="s">
        <v>1729</v>
      </c>
      <c r="C36" s="367"/>
      <c r="D36" s="388">
        <v>2</v>
      </c>
      <c r="E36" s="369">
        <v>0.85</v>
      </c>
      <c r="F36" s="369"/>
      <c r="G36" s="369">
        <v>0.85</v>
      </c>
      <c r="H36" s="369"/>
      <c r="I36" s="369"/>
      <c r="J36" s="369"/>
      <c r="K36" s="369">
        <f t="shared" ref="K36:K45" si="4">PRODUCT(E36:J36)</f>
        <v>0.72249999999999992</v>
      </c>
      <c r="L36" s="369">
        <f t="shared" si="3"/>
        <v>1.45</v>
      </c>
      <c r="M36" s="368"/>
      <c r="N36" s="365"/>
    </row>
    <row r="37" spans="1:14" ht="35.1" customHeight="1">
      <c r="A37" s="365" t="s">
        <v>1753</v>
      </c>
      <c r="B37" s="366" t="s">
        <v>1731</v>
      </c>
      <c r="C37" s="367"/>
      <c r="D37" s="388">
        <v>1</v>
      </c>
      <c r="E37" s="369">
        <v>1</v>
      </c>
      <c r="F37" s="369"/>
      <c r="G37" s="369">
        <v>1.2</v>
      </c>
      <c r="H37" s="369"/>
      <c r="I37" s="369"/>
      <c r="J37" s="369"/>
      <c r="K37" s="369">
        <f t="shared" si="4"/>
        <v>1.2</v>
      </c>
      <c r="L37" s="369">
        <f t="shared" si="3"/>
        <v>1.2</v>
      </c>
      <c r="M37" s="368"/>
      <c r="N37" s="365"/>
    </row>
    <row r="38" spans="1:14" ht="35.1" customHeight="1">
      <c r="A38" s="365" t="s">
        <v>1754</v>
      </c>
      <c r="B38" s="366" t="s">
        <v>1733</v>
      </c>
      <c r="C38" s="367"/>
      <c r="D38" s="388">
        <v>1</v>
      </c>
      <c r="E38" s="369">
        <v>1.1000000000000001</v>
      </c>
      <c r="F38" s="369"/>
      <c r="G38" s="369">
        <v>1.3</v>
      </c>
      <c r="H38" s="369"/>
      <c r="I38" s="369"/>
      <c r="J38" s="369"/>
      <c r="K38" s="369">
        <f t="shared" si="4"/>
        <v>1.4300000000000002</v>
      </c>
      <c r="L38" s="369">
        <f t="shared" si="3"/>
        <v>1.43</v>
      </c>
      <c r="M38" s="368"/>
      <c r="N38" s="365"/>
    </row>
    <row r="39" spans="1:14" ht="35.1" customHeight="1">
      <c r="A39" s="365" t="s">
        <v>1755</v>
      </c>
      <c r="B39" s="366" t="s">
        <v>1735</v>
      </c>
      <c r="C39" s="367"/>
      <c r="D39" s="388">
        <v>1</v>
      </c>
      <c r="E39" s="369">
        <v>1.05</v>
      </c>
      <c r="F39" s="369"/>
      <c r="G39" s="369">
        <v>1.4</v>
      </c>
      <c r="H39" s="369"/>
      <c r="I39" s="369"/>
      <c r="J39" s="369"/>
      <c r="K39" s="369">
        <f t="shared" si="4"/>
        <v>1.47</v>
      </c>
      <c r="L39" s="369">
        <f t="shared" si="3"/>
        <v>1.47</v>
      </c>
      <c r="M39" s="368"/>
      <c r="N39" s="365"/>
    </row>
    <row r="40" spans="1:14" ht="35.1" customHeight="1">
      <c r="A40" s="365" t="s">
        <v>1756</v>
      </c>
      <c r="B40" s="366" t="s">
        <v>1737</v>
      </c>
      <c r="C40" s="367"/>
      <c r="D40" s="388">
        <v>2</v>
      </c>
      <c r="E40" s="369">
        <v>1.1499999999999999</v>
      </c>
      <c r="F40" s="369"/>
      <c r="G40" s="369">
        <v>1.35</v>
      </c>
      <c r="H40" s="369"/>
      <c r="I40" s="369"/>
      <c r="J40" s="369"/>
      <c r="K40" s="369">
        <f t="shared" si="4"/>
        <v>1.5525</v>
      </c>
      <c r="L40" s="369">
        <f t="shared" si="3"/>
        <v>3.11</v>
      </c>
      <c r="M40" s="368"/>
      <c r="N40" s="365"/>
    </row>
    <row r="41" spans="1:14" ht="35.1" customHeight="1">
      <c r="A41" s="365" t="s">
        <v>1757</v>
      </c>
      <c r="B41" s="366" t="s">
        <v>1739</v>
      </c>
      <c r="C41" s="367"/>
      <c r="D41" s="388">
        <v>1</v>
      </c>
      <c r="E41" s="369">
        <v>1.1000000000000001</v>
      </c>
      <c r="F41" s="369"/>
      <c r="G41" s="369">
        <v>1.43</v>
      </c>
      <c r="H41" s="369"/>
      <c r="I41" s="369"/>
      <c r="J41" s="369"/>
      <c r="K41" s="369">
        <f t="shared" si="4"/>
        <v>1.573</v>
      </c>
      <c r="L41" s="369">
        <f t="shared" si="3"/>
        <v>1.57</v>
      </c>
      <c r="M41" s="368"/>
      <c r="N41" s="365"/>
    </row>
    <row r="42" spans="1:14" ht="35.1" customHeight="1">
      <c r="A42" s="365" t="s">
        <v>1758</v>
      </c>
      <c r="B42" s="366" t="s">
        <v>1741</v>
      </c>
      <c r="C42" s="367"/>
      <c r="D42" s="388">
        <v>5</v>
      </c>
      <c r="E42" s="369">
        <v>1.25</v>
      </c>
      <c r="F42" s="369"/>
      <c r="G42" s="369">
        <v>1.45</v>
      </c>
      <c r="H42" s="369"/>
      <c r="I42" s="369"/>
      <c r="J42" s="369"/>
      <c r="K42" s="369">
        <f t="shared" si="4"/>
        <v>1.8125</v>
      </c>
      <c r="L42" s="369">
        <f t="shared" si="3"/>
        <v>9.06</v>
      </c>
      <c r="M42" s="368"/>
      <c r="N42" s="365"/>
    </row>
    <row r="43" spans="1:14" ht="35.1" customHeight="1">
      <c r="A43" s="365" t="s">
        <v>1759</v>
      </c>
      <c r="B43" s="366" t="s">
        <v>1743</v>
      </c>
      <c r="C43" s="367"/>
      <c r="D43" s="388">
        <v>3</v>
      </c>
      <c r="E43" s="369">
        <v>1.3</v>
      </c>
      <c r="F43" s="369"/>
      <c r="G43" s="369">
        <v>1.5</v>
      </c>
      <c r="H43" s="369"/>
      <c r="I43" s="369"/>
      <c r="J43" s="369"/>
      <c r="K43" s="369">
        <f t="shared" si="4"/>
        <v>1.9500000000000002</v>
      </c>
      <c r="L43" s="369">
        <f t="shared" si="3"/>
        <v>5.85</v>
      </c>
      <c r="M43" s="368"/>
      <c r="N43" s="365"/>
    </row>
    <row r="44" spans="1:14" ht="35.1" customHeight="1">
      <c r="A44" s="365" t="s">
        <v>1760</v>
      </c>
      <c r="B44" s="366" t="s">
        <v>1745</v>
      </c>
      <c r="C44" s="367"/>
      <c r="D44" s="388">
        <v>4</v>
      </c>
      <c r="E44" s="369">
        <v>1.75</v>
      </c>
      <c r="F44" s="369"/>
      <c r="G44" s="369">
        <v>1.85</v>
      </c>
      <c r="H44" s="369"/>
      <c r="I44" s="369"/>
      <c r="J44" s="369"/>
      <c r="K44" s="369">
        <f t="shared" si="4"/>
        <v>3.2375000000000003</v>
      </c>
      <c r="L44" s="369">
        <f t="shared" si="3"/>
        <v>12.95</v>
      </c>
      <c r="M44" s="368"/>
      <c r="N44" s="365"/>
    </row>
    <row r="45" spans="1:14" ht="35.1" customHeight="1">
      <c r="A45" s="365" t="s">
        <v>1761</v>
      </c>
      <c r="B45" s="366" t="s">
        <v>1747</v>
      </c>
      <c r="C45" s="367"/>
      <c r="D45" s="388">
        <v>1</v>
      </c>
      <c r="E45" s="369">
        <v>125.1</v>
      </c>
      <c r="F45" s="369"/>
      <c r="G45" s="369">
        <v>0.2</v>
      </c>
      <c r="H45" s="369"/>
      <c r="I45" s="369"/>
      <c r="J45" s="369"/>
      <c r="K45" s="369">
        <f t="shared" si="4"/>
        <v>25.02</v>
      </c>
      <c r="L45" s="369">
        <f t="shared" si="3"/>
        <v>25.02</v>
      </c>
      <c r="M45" s="368"/>
      <c r="N45" s="365"/>
    </row>
    <row r="46" spans="1:14" ht="51">
      <c r="A46" s="360" t="s">
        <v>1762</v>
      </c>
      <c r="B46" s="361" t="s">
        <v>1763</v>
      </c>
      <c r="C46" s="370"/>
      <c r="D46" s="360"/>
      <c r="E46" s="363"/>
      <c r="F46" s="363"/>
      <c r="G46" s="363"/>
      <c r="H46" s="363"/>
      <c r="I46" s="363"/>
      <c r="J46" s="363"/>
      <c r="K46" s="363"/>
      <c r="L46" s="363"/>
      <c r="M46" s="364">
        <f>L47</f>
        <v>50.04</v>
      </c>
      <c r="N46" s="360" t="s">
        <v>1042</v>
      </c>
    </row>
    <row r="47" spans="1:14" ht="35.1" customHeight="1">
      <c r="A47" s="365" t="s">
        <v>1764</v>
      </c>
      <c r="B47" s="366" t="s">
        <v>1765</v>
      </c>
      <c r="C47" s="367" t="s">
        <v>2034</v>
      </c>
      <c r="D47" s="388">
        <v>1</v>
      </c>
      <c r="E47" s="369">
        <v>125.1</v>
      </c>
      <c r="F47" s="369"/>
      <c r="G47" s="369">
        <v>0.4</v>
      </c>
      <c r="H47" s="369"/>
      <c r="I47" s="369"/>
      <c r="J47" s="369"/>
      <c r="K47" s="369">
        <f>PRODUCT(E47:J47)</f>
        <v>50.04</v>
      </c>
      <c r="L47" s="369">
        <f>ROUND(K47*D47,2)</f>
        <v>50.04</v>
      </c>
      <c r="M47" s="368"/>
      <c r="N47" s="365"/>
    </row>
    <row r="48" spans="1:14" ht="35.1" customHeight="1">
      <c r="A48" s="360" t="s">
        <v>1766</v>
      </c>
      <c r="B48" s="361" t="s">
        <v>1216</v>
      </c>
      <c r="C48" s="370"/>
      <c r="D48" s="389"/>
      <c r="E48" s="364"/>
      <c r="F48" s="364"/>
      <c r="G48" s="364"/>
      <c r="H48" s="364"/>
      <c r="I48" s="364"/>
      <c r="J48" s="364"/>
      <c r="K48" s="364"/>
      <c r="L48" s="364"/>
      <c r="M48" s="364">
        <f>SUM(L49:L59)</f>
        <v>3.2162500000000001</v>
      </c>
      <c r="N48" s="360" t="s">
        <v>1725</v>
      </c>
    </row>
    <row r="49" spans="1:14" ht="35.1" customHeight="1">
      <c r="A49" s="365" t="s">
        <v>1767</v>
      </c>
      <c r="B49" s="366" t="s">
        <v>1727</v>
      </c>
      <c r="C49" s="367"/>
      <c r="D49" s="388">
        <v>2</v>
      </c>
      <c r="E49" s="369">
        <v>0.75</v>
      </c>
      <c r="F49" s="369"/>
      <c r="G49" s="369">
        <v>0.75</v>
      </c>
      <c r="H49" s="369"/>
      <c r="I49" s="369">
        <v>0.05</v>
      </c>
      <c r="J49" s="369"/>
      <c r="K49" s="369">
        <f>PRODUCT(E49:J49)</f>
        <v>2.8125000000000001E-2</v>
      </c>
      <c r="L49" s="369">
        <f>K49*D49</f>
        <v>5.6250000000000001E-2</v>
      </c>
      <c r="M49" s="369"/>
      <c r="N49" s="365"/>
    </row>
    <row r="50" spans="1:14" ht="35.1" customHeight="1">
      <c r="A50" s="365" t="s">
        <v>1768</v>
      </c>
      <c r="B50" s="366" t="s">
        <v>1729</v>
      </c>
      <c r="C50" s="367"/>
      <c r="D50" s="388">
        <v>2</v>
      </c>
      <c r="E50" s="369">
        <v>0.88555588799999996</v>
      </c>
      <c r="F50" s="369"/>
      <c r="G50" s="369">
        <v>0.85088888888888803</v>
      </c>
      <c r="H50" s="369"/>
      <c r="I50" s="369">
        <v>0.05</v>
      </c>
      <c r="J50" s="369"/>
      <c r="K50" s="369">
        <f>PRODUCT(E50:J50)</f>
        <v>3.7675483279466626E-2</v>
      </c>
      <c r="L50" s="369">
        <f t="shared" ref="L50:L59" si="5">ROUND(D50*K50,2)</f>
        <v>0.08</v>
      </c>
      <c r="M50" s="368"/>
      <c r="N50" s="365"/>
    </row>
    <row r="51" spans="1:14" ht="35.1" customHeight="1">
      <c r="A51" s="365" t="s">
        <v>1769</v>
      </c>
      <c r="B51" s="366" t="s">
        <v>1731</v>
      </c>
      <c r="C51" s="367"/>
      <c r="D51" s="388">
        <v>1</v>
      </c>
      <c r="E51" s="369">
        <v>1</v>
      </c>
      <c r="F51" s="369"/>
      <c r="G51" s="369">
        <v>1.2</v>
      </c>
      <c r="H51" s="369"/>
      <c r="I51" s="369">
        <v>0.05</v>
      </c>
      <c r="J51" s="369"/>
      <c r="K51" s="369">
        <f t="shared" ref="K51:K73" si="6">PRODUCT(E51:J51)</f>
        <v>0.06</v>
      </c>
      <c r="L51" s="369">
        <f t="shared" si="5"/>
        <v>0.06</v>
      </c>
      <c r="M51" s="368"/>
      <c r="N51" s="365"/>
    </row>
    <row r="52" spans="1:14" ht="35.1" customHeight="1">
      <c r="A52" s="365" t="s">
        <v>1770</v>
      </c>
      <c r="B52" s="366" t="s">
        <v>1733</v>
      </c>
      <c r="C52" s="367"/>
      <c r="D52" s="388">
        <v>1</v>
      </c>
      <c r="E52" s="369">
        <v>1.1000000000000001</v>
      </c>
      <c r="F52" s="369"/>
      <c r="G52" s="369">
        <v>1.3</v>
      </c>
      <c r="H52" s="369"/>
      <c r="I52" s="369">
        <v>0.05</v>
      </c>
      <c r="J52" s="369"/>
      <c r="K52" s="369">
        <f t="shared" si="6"/>
        <v>7.1500000000000008E-2</v>
      </c>
      <c r="L52" s="369">
        <f t="shared" si="5"/>
        <v>7.0000000000000007E-2</v>
      </c>
      <c r="M52" s="368"/>
      <c r="N52" s="365"/>
    </row>
    <row r="53" spans="1:14" ht="35.1" customHeight="1">
      <c r="A53" s="365" t="s">
        <v>1771</v>
      </c>
      <c r="B53" s="366" t="s">
        <v>1735</v>
      </c>
      <c r="C53" s="367"/>
      <c r="D53" s="388">
        <v>1</v>
      </c>
      <c r="E53" s="369">
        <v>1.05</v>
      </c>
      <c r="F53" s="369"/>
      <c r="G53" s="369">
        <v>1.4</v>
      </c>
      <c r="H53" s="369"/>
      <c r="I53" s="369">
        <v>0.05</v>
      </c>
      <c r="J53" s="369"/>
      <c r="K53" s="369">
        <f t="shared" si="6"/>
        <v>7.3499999999999996E-2</v>
      </c>
      <c r="L53" s="369">
        <f t="shared" si="5"/>
        <v>7.0000000000000007E-2</v>
      </c>
      <c r="M53" s="368"/>
      <c r="N53" s="365"/>
    </row>
    <row r="54" spans="1:14" ht="35.1" customHeight="1">
      <c r="A54" s="365" t="s">
        <v>1772</v>
      </c>
      <c r="B54" s="366" t="s">
        <v>1737</v>
      </c>
      <c r="C54" s="367"/>
      <c r="D54" s="388">
        <v>2</v>
      </c>
      <c r="E54" s="369">
        <v>1.1499999999999999</v>
      </c>
      <c r="F54" s="369"/>
      <c r="G54" s="369">
        <v>1.35</v>
      </c>
      <c r="H54" s="369"/>
      <c r="I54" s="369">
        <v>0.05</v>
      </c>
      <c r="J54" s="369"/>
      <c r="K54" s="369">
        <f t="shared" si="6"/>
        <v>7.7625E-2</v>
      </c>
      <c r="L54" s="369">
        <f t="shared" si="5"/>
        <v>0.16</v>
      </c>
      <c r="M54" s="368"/>
      <c r="N54" s="365"/>
    </row>
    <row r="55" spans="1:14" ht="35.1" customHeight="1">
      <c r="A55" s="365" t="s">
        <v>1773</v>
      </c>
      <c r="B55" s="366" t="s">
        <v>1739</v>
      </c>
      <c r="C55" s="367"/>
      <c r="D55" s="388">
        <v>1</v>
      </c>
      <c r="E55" s="369">
        <v>1.1000000000000001</v>
      </c>
      <c r="F55" s="369"/>
      <c r="G55" s="369">
        <v>1.45</v>
      </c>
      <c r="H55" s="369"/>
      <c r="I55" s="369">
        <v>0.05</v>
      </c>
      <c r="J55" s="369"/>
      <c r="K55" s="369">
        <f t="shared" si="6"/>
        <v>7.9750000000000001E-2</v>
      </c>
      <c r="L55" s="369">
        <f t="shared" si="5"/>
        <v>0.08</v>
      </c>
      <c r="M55" s="368"/>
      <c r="N55" s="365"/>
    </row>
    <row r="56" spans="1:14" ht="35.1" customHeight="1">
      <c r="A56" s="365" t="s">
        <v>1774</v>
      </c>
      <c r="B56" s="366" t="s">
        <v>1741</v>
      </c>
      <c r="C56" s="367"/>
      <c r="D56" s="388">
        <v>5</v>
      </c>
      <c r="E56" s="369">
        <v>1.25</v>
      </c>
      <c r="F56" s="369"/>
      <c r="G56" s="369">
        <v>1.45</v>
      </c>
      <c r="H56" s="369"/>
      <c r="I56" s="369">
        <v>0.05</v>
      </c>
      <c r="J56" s="369"/>
      <c r="K56" s="369">
        <f t="shared" si="6"/>
        <v>9.0625000000000011E-2</v>
      </c>
      <c r="L56" s="369">
        <f t="shared" si="5"/>
        <v>0.45</v>
      </c>
      <c r="M56" s="368"/>
      <c r="N56" s="365"/>
    </row>
    <row r="57" spans="1:14" ht="35.1" customHeight="1">
      <c r="A57" s="365" t="s">
        <v>1775</v>
      </c>
      <c r="B57" s="366" t="s">
        <v>1743</v>
      </c>
      <c r="C57" s="367"/>
      <c r="D57" s="388">
        <v>3</v>
      </c>
      <c r="E57" s="369">
        <v>1.3</v>
      </c>
      <c r="F57" s="369"/>
      <c r="G57" s="369">
        <v>1.5</v>
      </c>
      <c r="H57" s="369"/>
      <c r="I57" s="369">
        <v>0.05</v>
      </c>
      <c r="J57" s="369"/>
      <c r="K57" s="369">
        <f t="shared" si="6"/>
        <v>9.7500000000000017E-2</v>
      </c>
      <c r="L57" s="369">
        <f t="shared" si="5"/>
        <v>0.28999999999999998</v>
      </c>
      <c r="M57" s="368"/>
      <c r="N57" s="365"/>
    </row>
    <row r="58" spans="1:14" ht="35.1" customHeight="1">
      <c r="A58" s="365" t="s">
        <v>1776</v>
      </c>
      <c r="B58" s="366" t="s">
        <v>1745</v>
      </c>
      <c r="C58" s="367"/>
      <c r="D58" s="388">
        <v>4</v>
      </c>
      <c r="E58" s="369">
        <v>1.75</v>
      </c>
      <c r="F58" s="369"/>
      <c r="G58" s="369">
        <v>1.85</v>
      </c>
      <c r="H58" s="369"/>
      <c r="I58" s="369">
        <v>0.05</v>
      </c>
      <c r="J58" s="369"/>
      <c r="K58" s="369">
        <f t="shared" si="6"/>
        <v>0.16187500000000002</v>
      </c>
      <c r="L58" s="369">
        <f t="shared" si="5"/>
        <v>0.65</v>
      </c>
      <c r="M58" s="368"/>
      <c r="N58" s="365"/>
    </row>
    <row r="59" spans="1:14" ht="35.1" customHeight="1">
      <c r="A59" s="365" t="s">
        <v>1777</v>
      </c>
      <c r="B59" s="366" t="s">
        <v>1747</v>
      </c>
      <c r="C59" s="367"/>
      <c r="D59" s="388">
        <v>1</v>
      </c>
      <c r="E59" s="369">
        <v>125.1</v>
      </c>
      <c r="F59" s="369"/>
      <c r="G59" s="369">
        <v>0.2</v>
      </c>
      <c r="H59" s="369"/>
      <c r="I59" s="369">
        <v>0.05</v>
      </c>
      <c r="J59" s="369"/>
      <c r="K59" s="369">
        <f t="shared" si="6"/>
        <v>1.2510000000000001</v>
      </c>
      <c r="L59" s="369">
        <f t="shared" si="5"/>
        <v>1.25</v>
      </c>
      <c r="M59" s="368"/>
      <c r="N59" s="365"/>
    </row>
    <row r="60" spans="1:14" ht="38.25">
      <c r="A60" s="360" t="s">
        <v>1778</v>
      </c>
      <c r="B60" s="361" t="s">
        <v>1217</v>
      </c>
      <c r="C60" s="370"/>
      <c r="D60" s="389"/>
      <c r="E60" s="364"/>
      <c r="F60" s="364"/>
      <c r="G60" s="364"/>
      <c r="H60" s="364"/>
      <c r="I60" s="364"/>
      <c r="J60" s="364"/>
      <c r="K60" s="364"/>
      <c r="L60" s="364"/>
      <c r="M60" s="364">
        <f>L61</f>
        <v>57.41</v>
      </c>
      <c r="N60" s="360" t="s">
        <v>1042</v>
      </c>
    </row>
    <row r="61" spans="1:14" ht="35.1" customHeight="1">
      <c r="A61" s="365" t="s">
        <v>1779</v>
      </c>
      <c r="B61" s="366" t="s">
        <v>1780</v>
      </c>
      <c r="C61" s="367" t="s">
        <v>1781</v>
      </c>
      <c r="D61" s="388">
        <v>1</v>
      </c>
      <c r="E61" s="369">
        <v>57.41</v>
      </c>
      <c r="F61" s="369"/>
      <c r="G61" s="369"/>
      <c r="H61" s="369"/>
      <c r="I61" s="369"/>
      <c r="J61" s="369"/>
      <c r="K61" s="369">
        <f t="shared" si="6"/>
        <v>57.41</v>
      </c>
      <c r="L61" s="369">
        <f>K61*D61</f>
        <v>57.41</v>
      </c>
      <c r="M61" s="368"/>
      <c r="N61" s="365"/>
    </row>
    <row r="62" spans="1:14" ht="38.25">
      <c r="A62" s="360" t="s">
        <v>1782</v>
      </c>
      <c r="B62" s="361" t="s">
        <v>1218</v>
      </c>
      <c r="C62" s="370"/>
      <c r="D62" s="389"/>
      <c r="E62" s="369"/>
      <c r="F62" s="364"/>
      <c r="G62" s="364"/>
      <c r="H62" s="364"/>
      <c r="I62" s="364"/>
      <c r="J62" s="364"/>
      <c r="K62" s="364"/>
      <c r="L62" s="364"/>
      <c r="M62" s="364">
        <f>L63</f>
        <v>111.16</v>
      </c>
      <c r="N62" s="360" t="s">
        <v>1042</v>
      </c>
    </row>
    <row r="63" spans="1:14" ht="35.1" customHeight="1">
      <c r="A63" s="365" t="s">
        <v>1783</v>
      </c>
      <c r="B63" s="366" t="s">
        <v>1784</v>
      </c>
      <c r="C63" s="367" t="s">
        <v>1785</v>
      </c>
      <c r="D63" s="388">
        <v>1</v>
      </c>
      <c r="E63" s="369">
        <v>111.16</v>
      </c>
      <c r="F63" s="369"/>
      <c r="G63" s="369"/>
      <c r="H63" s="369"/>
      <c r="I63" s="369"/>
      <c r="J63" s="369"/>
      <c r="K63" s="369">
        <f t="shared" si="6"/>
        <v>111.16</v>
      </c>
      <c r="L63" s="369">
        <f>K63*D63</f>
        <v>111.16</v>
      </c>
      <c r="M63" s="368"/>
      <c r="N63" s="365"/>
    </row>
    <row r="64" spans="1:14" ht="35.1" customHeight="1">
      <c r="A64" s="360" t="s">
        <v>1786</v>
      </c>
      <c r="B64" s="361" t="s">
        <v>1219</v>
      </c>
      <c r="C64" s="370"/>
      <c r="D64" s="389"/>
      <c r="E64" s="369"/>
      <c r="F64" s="364"/>
      <c r="G64" s="364"/>
      <c r="H64" s="364"/>
      <c r="I64" s="364"/>
      <c r="J64" s="364"/>
      <c r="K64" s="364"/>
      <c r="L64" s="364"/>
      <c r="M64" s="364">
        <f>L65</f>
        <v>97.5</v>
      </c>
      <c r="N64" s="360" t="s">
        <v>1148</v>
      </c>
    </row>
    <row r="65" spans="1:14" ht="35.1" customHeight="1">
      <c r="A65" s="365" t="s">
        <v>1787</v>
      </c>
      <c r="B65" s="366" t="s">
        <v>1788</v>
      </c>
      <c r="C65" s="367" t="s">
        <v>1785</v>
      </c>
      <c r="D65" s="388">
        <v>1</v>
      </c>
      <c r="E65" s="369">
        <v>97.5</v>
      </c>
      <c r="F65" s="369"/>
      <c r="G65" s="369"/>
      <c r="H65" s="369"/>
      <c r="I65" s="369"/>
      <c r="J65" s="369"/>
      <c r="K65" s="369">
        <f t="shared" si="6"/>
        <v>97.5</v>
      </c>
      <c r="L65" s="369">
        <f>K65*D65</f>
        <v>97.5</v>
      </c>
      <c r="M65" s="368"/>
      <c r="N65" s="365"/>
    </row>
    <row r="66" spans="1:14" ht="35.1" customHeight="1">
      <c r="A66" s="360" t="s">
        <v>1789</v>
      </c>
      <c r="B66" s="361" t="s">
        <v>1220</v>
      </c>
      <c r="C66" s="367"/>
      <c r="D66" s="389"/>
      <c r="E66" s="369"/>
      <c r="F66" s="364"/>
      <c r="G66" s="364"/>
      <c r="H66" s="364"/>
      <c r="I66" s="364"/>
      <c r="J66" s="364"/>
      <c r="K66" s="364"/>
      <c r="L66" s="364"/>
      <c r="M66" s="364">
        <f>SUM(L67:L68)</f>
        <v>394.6</v>
      </c>
      <c r="N66" s="360" t="s">
        <v>1148</v>
      </c>
    </row>
    <row r="67" spans="1:14" ht="35.1" customHeight="1">
      <c r="A67" s="365" t="s">
        <v>1790</v>
      </c>
      <c r="B67" s="366" t="s">
        <v>1788</v>
      </c>
      <c r="C67" s="367" t="s">
        <v>1785</v>
      </c>
      <c r="D67" s="388">
        <v>1</v>
      </c>
      <c r="E67" s="369">
        <v>275.5</v>
      </c>
      <c r="F67" s="369"/>
      <c r="G67" s="369"/>
      <c r="H67" s="369"/>
      <c r="I67" s="369"/>
      <c r="J67" s="369"/>
      <c r="K67" s="369">
        <f t="shared" si="6"/>
        <v>275.5</v>
      </c>
      <c r="L67" s="369">
        <f>K67*D67</f>
        <v>275.5</v>
      </c>
      <c r="M67" s="368"/>
      <c r="N67" s="365"/>
    </row>
    <row r="68" spans="1:14" ht="35.1" customHeight="1">
      <c r="A68" s="365" t="s">
        <v>1791</v>
      </c>
      <c r="B68" s="366" t="s">
        <v>1784</v>
      </c>
      <c r="C68" s="367" t="s">
        <v>1785</v>
      </c>
      <c r="D68" s="388">
        <v>1</v>
      </c>
      <c r="E68" s="369">
        <v>119.1</v>
      </c>
      <c r="F68" s="369"/>
      <c r="G68" s="369"/>
      <c r="H68" s="369"/>
      <c r="I68" s="369"/>
      <c r="J68" s="369"/>
      <c r="K68" s="369">
        <f t="shared" si="6"/>
        <v>119.1</v>
      </c>
      <c r="L68" s="369">
        <f>K68*D68</f>
        <v>119.1</v>
      </c>
      <c r="M68" s="368"/>
      <c r="N68" s="365"/>
    </row>
    <row r="69" spans="1:14" ht="35.1" customHeight="1">
      <c r="A69" s="360" t="s">
        <v>1792</v>
      </c>
      <c r="B69" s="361" t="s">
        <v>1221</v>
      </c>
      <c r="C69" s="367"/>
      <c r="D69" s="389"/>
      <c r="E69" s="369"/>
      <c r="F69" s="364"/>
      <c r="G69" s="364"/>
      <c r="H69" s="364"/>
      <c r="I69" s="364"/>
      <c r="J69" s="364"/>
      <c r="K69" s="364"/>
      <c r="L69" s="364"/>
      <c r="M69" s="364">
        <f>SUM(L70:L71)</f>
        <v>335.6</v>
      </c>
      <c r="N69" s="360" t="s">
        <v>1148</v>
      </c>
    </row>
    <row r="70" spans="1:14" ht="35.1" customHeight="1">
      <c r="A70" s="365" t="s">
        <v>1793</v>
      </c>
      <c r="B70" s="366" t="s">
        <v>1788</v>
      </c>
      <c r="C70" s="367" t="s">
        <v>1785</v>
      </c>
      <c r="D70" s="388">
        <v>1</v>
      </c>
      <c r="E70" s="369">
        <v>123.2</v>
      </c>
      <c r="F70" s="369"/>
      <c r="G70" s="369"/>
      <c r="H70" s="369"/>
      <c r="I70" s="369"/>
      <c r="J70" s="369"/>
      <c r="K70" s="369">
        <f t="shared" si="6"/>
        <v>123.2</v>
      </c>
      <c r="L70" s="369">
        <f>K70*D70</f>
        <v>123.2</v>
      </c>
      <c r="M70" s="368"/>
      <c r="N70" s="365"/>
    </row>
    <row r="71" spans="1:14" ht="35.1" customHeight="1">
      <c r="A71" s="365" t="s">
        <v>1794</v>
      </c>
      <c r="B71" s="366" t="s">
        <v>1784</v>
      </c>
      <c r="C71" s="367"/>
      <c r="D71" s="388">
        <v>1</v>
      </c>
      <c r="E71" s="369">
        <v>212.4</v>
      </c>
      <c r="F71" s="369"/>
      <c r="G71" s="369"/>
      <c r="H71" s="369"/>
      <c r="I71" s="369"/>
      <c r="J71" s="369"/>
      <c r="K71" s="369">
        <f t="shared" si="6"/>
        <v>212.4</v>
      </c>
      <c r="L71" s="369">
        <f>K71*D71</f>
        <v>212.4</v>
      </c>
      <c r="M71" s="368"/>
      <c r="N71" s="365"/>
    </row>
    <row r="72" spans="1:14" ht="38.25">
      <c r="A72" s="360" t="s">
        <v>1795</v>
      </c>
      <c r="B72" s="361" t="s">
        <v>1222</v>
      </c>
      <c r="C72" s="367"/>
      <c r="D72" s="389"/>
      <c r="E72" s="369"/>
      <c r="F72" s="364"/>
      <c r="G72" s="364"/>
      <c r="H72" s="364"/>
      <c r="I72" s="364"/>
      <c r="J72" s="364"/>
      <c r="K72" s="364"/>
      <c r="L72" s="364"/>
      <c r="M72" s="364">
        <f>L73</f>
        <v>169.9</v>
      </c>
      <c r="N72" s="360" t="s">
        <v>1148</v>
      </c>
    </row>
    <row r="73" spans="1:14" ht="35.1" customHeight="1">
      <c r="A73" s="365" t="s">
        <v>1796</v>
      </c>
      <c r="B73" s="366" t="s">
        <v>1788</v>
      </c>
      <c r="C73" s="367" t="s">
        <v>1785</v>
      </c>
      <c r="D73" s="388">
        <v>1</v>
      </c>
      <c r="E73" s="369">
        <v>169.9</v>
      </c>
      <c r="F73" s="369"/>
      <c r="G73" s="369"/>
      <c r="H73" s="369"/>
      <c r="I73" s="369"/>
      <c r="J73" s="369"/>
      <c r="K73" s="369">
        <f t="shared" si="6"/>
        <v>169.9</v>
      </c>
      <c r="L73" s="369">
        <f>K73*D73</f>
        <v>169.9</v>
      </c>
      <c r="M73" s="368"/>
      <c r="N73" s="365"/>
    </row>
    <row r="74" spans="1:14" ht="35.1" customHeight="1">
      <c r="A74" s="365" t="s">
        <v>1797</v>
      </c>
      <c r="B74" s="366" t="s">
        <v>1784</v>
      </c>
      <c r="C74" s="367"/>
      <c r="D74" s="388"/>
      <c r="E74" s="369"/>
      <c r="F74" s="369"/>
      <c r="G74" s="369"/>
      <c r="H74" s="369"/>
      <c r="I74" s="369"/>
      <c r="J74" s="369"/>
      <c r="K74" s="369"/>
      <c r="L74" s="369"/>
      <c r="M74" s="368"/>
      <c r="N74" s="365"/>
    </row>
    <row r="75" spans="1:14" ht="35.1" customHeight="1">
      <c r="A75" s="360" t="s">
        <v>1798</v>
      </c>
      <c r="B75" s="361" t="s">
        <v>1223</v>
      </c>
      <c r="C75" s="367"/>
      <c r="D75" s="389"/>
      <c r="E75" s="369"/>
      <c r="F75" s="364"/>
      <c r="G75" s="364"/>
      <c r="H75" s="364"/>
      <c r="I75" s="364"/>
      <c r="J75" s="364"/>
      <c r="K75" s="364"/>
      <c r="L75" s="364"/>
      <c r="M75" s="364">
        <f>SUM(L76:L77)</f>
        <v>182.3</v>
      </c>
      <c r="N75" s="360" t="s">
        <v>1148</v>
      </c>
    </row>
    <row r="76" spans="1:14" ht="35.1" customHeight="1">
      <c r="A76" s="365" t="s">
        <v>1799</v>
      </c>
      <c r="B76" s="366" t="s">
        <v>1788</v>
      </c>
      <c r="C76" s="367" t="s">
        <v>1785</v>
      </c>
      <c r="D76" s="388">
        <v>1</v>
      </c>
      <c r="E76" s="369">
        <v>61.7</v>
      </c>
      <c r="F76" s="369"/>
      <c r="G76" s="369"/>
      <c r="H76" s="369"/>
      <c r="I76" s="369"/>
      <c r="J76" s="369"/>
      <c r="K76" s="369">
        <f t="shared" ref="K76:K77" si="7">PRODUCT(E76:J76)</f>
        <v>61.7</v>
      </c>
      <c r="L76" s="369">
        <f>K76*D76</f>
        <v>61.7</v>
      </c>
      <c r="M76" s="368"/>
      <c r="N76" s="365"/>
    </row>
    <row r="77" spans="1:14" ht="35.1" customHeight="1">
      <c r="A77" s="365" t="s">
        <v>1800</v>
      </c>
      <c r="B77" s="366" t="s">
        <v>1801</v>
      </c>
      <c r="C77" s="367"/>
      <c r="D77" s="388">
        <v>1</v>
      </c>
      <c r="E77" s="369">
        <v>120.6</v>
      </c>
      <c r="F77" s="369"/>
      <c r="G77" s="369"/>
      <c r="H77" s="369"/>
      <c r="I77" s="369"/>
      <c r="J77" s="369"/>
      <c r="K77" s="369">
        <f t="shared" si="7"/>
        <v>120.6</v>
      </c>
      <c r="L77" s="369">
        <f>K77*D77</f>
        <v>120.6</v>
      </c>
      <c r="M77" s="368"/>
      <c r="N77" s="365"/>
    </row>
    <row r="78" spans="1:14" ht="38.25">
      <c r="A78" s="360" t="s">
        <v>1802</v>
      </c>
      <c r="B78" s="361" t="s">
        <v>1174</v>
      </c>
      <c r="C78" s="367"/>
      <c r="D78" s="389"/>
      <c r="E78" s="369"/>
      <c r="F78" s="364"/>
      <c r="G78" s="364"/>
      <c r="H78" s="364"/>
      <c r="I78" s="364"/>
      <c r="J78" s="364"/>
      <c r="K78" s="364"/>
      <c r="L78" s="364"/>
      <c r="M78" s="364">
        <f>SUM(L79:L80)</f>
        <v>11.04</v>
      </c>
      <c r="N78" s="360" t="s">
        <v>1725</v>
      </c>
    </row>
    <row r="79" spans="1:14" ht="35.1" customHeight="1">
      <c r="A79" s="365" t="s">
        <v>1803</v>
      </c>
      <c r="B79" s="366" t="s">
        <v>1780</v>
      </c>
      <c r="C79" s="367"/>
      <c r="D79" s="388">
        <v>1</v>
      </c>
      <c r="E79" s="369">
        <v>2.38</v>
      </c>
      <c r="F79" s="369"/>
      <c r="G79" s="369"/>
      <c r="H79" s="369"/>
      <c r="I79" s="369"/>
      <c r="J79" s="369"/>
      <c r="K79" s="369">
        <f t="shared" ref="K79:K86" si="8">PRODUCT(E79:J79)</f>
        <v>2.38</v>
      </c>
      <c r="L79" s="369">
        <f>K79*D79</f>
        <v>2.38</v>
      </c>
      <c r="M79" s="368"/>
      <c r="N79" s="365"/>
    </row>
    <row r="80" spans="1:14" ht="35.1" customHeight="1">
      <c r="A80" s="365" t="s">
        <v>1804</v>
      </c>
      <c r="B80" s="366" t="s">
        <v>1784</v>
      </c>
      <c r="C80" s="367"/>
      <c r="D80" s="388">
        <v>1</v>
      </c>
      <c r="E80" s="369">
        <v>8.66</v>
      </c>
      <c r="F80" s="369"/>
      <c r="G80" s="369"/>
      <c r="H80" s="369"/>
      <c r="I80" s="369"/>
      <c r="J80" s="369"/>
      <c r="K80" s="369">
        <f t="shared" si="8"/>
        <v>8.66</v>
      </c>
      <c r="L80" s="369">
        <f>K80*D80</f>
        <v>8.66</v>
      </c>
      <c r="M80" s="368"/>
      <c r="N80" s="365"/>
    </row>
    <row r="81" spans="1:14" ht="35.1" customHeight="1">
      <c r="A81" s="360" t="s">
        <v>1805</v>
      </c>
      <c r="B81" s="361" t="s">
        <v>1149</v>
      </c>
      <c r="C81" s="367"/>
      <c r="D81" s="389"/>
      <c r="E81" s="369"/>
      <c r="F81" s="364"/>
      <c r="G81" s="364"/>
      <c r="H81" s="364"/>
      <c r="I81" s="364"/>
      <c r="J81" s="364"/>
      <c r="K81" s="364"/>
      <c r="L81" s="364"/>
      <c r="M81" s="364">
        <f>L82</f>
        <v>21.64</v>
      </c>
      <c r="N81" s="360" t="s">
        <v>1725</v>
      </c>
    </row>
    <row r="82" spans="1:14" ht="35.1" customHeight="1">
      <c r="A82" s="365" t="s">
        <v>1806</v>
      </c>
      <c r="B82" s="366" t="s">
        <v>1807</v>
      </c>
      <c r="C82" s="367" t="s">
        <v>1785</v>
      </c>
      <c r="D82" s="388">
        <v>1</v>
      </c>
      <c r="E82" s="369">
        <v>21.64</v>
      </c>
      <c r="F82" s="369"/>
      <c r="G82" s="369"/>
      <c r="H82" s="369"/>
      <c r="I82" s="369"/>
      <c r="J82" s="369"/>
      <c r="K82" s="369">
        <f t="shared" si="8"/>
        <v>21.64</v>
      </c>
      <c r="L82" s="369">
        <f>K82*D82</f>
        <v>21.64</v>
      </c>
      <c r="M82" s="368"/>
      <c r="N82" s="365"/>
    </row>
    <row r="83" spans="1:14" ht="35.1" customHeight="1">
      <c r="A83" s="360" t="s">
        <v>1808</v>
      </c>
      <c r="B83" s="361" t="s">
        <v>1809</v>
      </c>
      <c r="C83" s="367"/>
      <c r="D83" s="389"/>
      <c r="E83" s="364"/>
      <c r="F83" s="364"/>
      <c r="G83" s="364"/>
      <c r="H83" s="364"/>
      <c r="I83" s="364"/>
      <c r="J83" s="364"/>
      <c r="K83" s="364"/>
      <c r="L83" s="364"/>
      <c r="M83" s="364">
        <f>L84</f>
        <v>112.91999999999999</v>
      </c>
      <c r="N83" s="360" t="s">
        <v>1042</v>
      </c>
    </row>
    <row r="84" spans="1:14" ht="35.1" customHeight="1">
      <c r="A84" s="365" t="s">
        <v>1810</v>
      </c>
      <c r="B84" s="366" t="s">
        <v>1811</v>
      </c>
      <c r="C84" s="367"/>
      <c r="D84" s="388">
        <v>1</v>
      </c>
      <c r="E84" s="369">
        <v>94.1</v>
      </c>
      <c r="F84" s="369"/>
      <c r="G84" s="369">
        <v>1.2</v>
      </c>
      <c r="H84" s="369"/>
      <c r="I84" s="369"/>
      <c r="J84" s="369"/>
      <c r="K84" s="369">
        <f t="shared" si="8"/>
        <v>112.91999999999999</v>
      </c>
      <c r="L84" s="369">
        <f>K84*D84</f>
        <v>112.91999999999999</v>
      </c>
      <c r="M84" s="368"/>
      <c r="N84" s="365"/>
    </row>
    <row r="85" spans="1:14" ht="38.25">
      <c r="A85" s="360" t="s">
        <v>1812</v>
      </c>
      <c r="B85" s="361" t="s">
        <v>1225</v>
      </c>
      <c r="C85" s="367"/>
      <c r="D85" s="389"/>
      <c r="E85" s="364"/>
      <c r="F85" s="364"/>
      <c r="G85" s="364"/>
      <c r="H85" s="364"/>
      <c r="I85" s="364"/>
      <c r="J85" s="364"/>
      <c r="K85" s="364"/>
      <c r="L85" s="364"/>
      <c r="M85" s="364">
        <f>L86</f>
        <v>10.6</v>
      </c>
      <c r="N85" s="360" t="s">
        <v>1725</v>
      </c>
    </row>
    <row r="86" spans="1:14" ht="35.1" customHeight="1">
      <c r="A86" s="365" t="s">
        <v>1813</v>
      </c>
      <c r="B86" s="366" t="s">
        <v>1780</v>
      </c>
      <c r="C86" s="367"/>
      <c r="D86" s="388">
        <v>1</v>
      </c>
      <c r="E86" s="369">
        <v>10.6</v>
      </c>
      <c r="F86" s="369"/>
      <c r="G86" s="369"/>
      <c r="H86" s="369"/>
      <c r="I86" s="369"/>
      <c r="J86" s="369"/>
      <c r="K86" s="369">
        <f t="shared" si="8"/>
        <v>10.6</v>
      </c>
      <c r="L86" s="369">
        <f>K86*D86</f>
        <v>10.6</v>
      </c>
      <c r="M86" s="368"/>
      <c r="N86" s="365"/>
    </row>
    <row r="87" spans="1:14" ht="35.1" customHeight="1">
      <c r="A87" s="375" t="s">
        <v>1019</v>
      </c>
      <c r="B87" s="376" t="s">
        <v>1227</v>
      </c>
      <c r="C87" s="376"/>
      <c r="D87" s="390"/>
      <c r="E87" s="391"/>
      <c r="F87" s="391"/>
      <c r="G87" s="391"/>
      <c r="H87" s="391"/>
      <c r="I87" s="391"/>
      <c r="J87" s="391"/>
      <c r="K87" s="391"/>
      <c r="L87" s="391"/>
      <c r="M87" s="378"/>
      <c r="N87" s="375"/>
    </row>
    <row r="88" spans="1:14" ht="35.1" customHeight="1">
      <c r="A88" s="392" t="s">
        <v>1020</v>
      </c>
      <c r="B88" s="393" t="s">
        <v>1814</v>
      </c>
      <c r="C88" s="393"/>
      <c r="D88" s="394"/>
      <c r="E88" s="395"/>
      <c r="F88" s="395"/>
      <c r="G88" s="395"/>
      <c r="H88" s="395"/>
      <c r="I88" s="395"/>
      <c r="J88" s="395"/>
      <c r="K88" s="395"/>
      <c r="L88" s="395"/>
      <c r="M88" s="395"/>
      <c r="N88" s="392"/>
    </row>
    <row r="89" spans="1:14" ht="51">
      <c r="A89" s="360" t="s">
        <v>1815</v>
      </c>
      <c r="B89" s="361" t="s">
        <v>1169</v>
      </c>
      <c r="C89" s="367"/>
      <c r="D89" s="389"/>
      <c r="E89" s="364"/>
      <c r="F89" s="364"/>
      <c r="G89" s="364"/>
      <c r="H89" s="364"/>
      <c r="I89" s="364"/>
      <c r="J89" s="364"/>
      <c r="K89" s="364"/>
      <c r="L89" s="364"/>
      <c r="M89" s="364">
        <f>SUM(L90:L93)</f>
        <v>90.78</v>
      </c>
      <c r="N89" s="360" t="s">
        <v>1042</v>
      </c>
    </row>
    <row r="90" spans="1:14" ht="35.1" customHeight="1">
      <c r="A90" s="365" t="s">
        <v>1816</v>
      </c>
      <c r="B90" s="366" t="s">
        <v>1817</v>
      </c>
      <c r="C90" s="367" t="s">
        <v>2048</v>
      </c>
      <c r="D90" s="388">
        <v>1</v>
      </c>
      <c r="E90" s="369">
        <v>8.56</v>
      </c>
      <c r="F90" s="369"/>
      <c r="G90" s="369"/>
      <c r="H90" s="369"/>
      <c r="I90" s="369"/>
      <c r="J90" s="369"/>
      <c r="K90" s="369">
        <f t="shared" ref="K90:K116" si="9">PRODUCT(E90:J90)</f>
        <v>8.56</v>
      </c>
      <c r="L90" s="369">
        <f>K90*D90</f>
        <v>8.56</v>
      </c>
      <c r="M90" s="368"/>
      <c r="N90" s="365"/>
    </row>
    <row r="91" spans="1:14" ht="35.1" customHeight="1">
      <c r="A91" s="365" t="s">
        <v>1818</v>
      </c>
      <c r="B91" s="366" t="s">
        <v>1819</v>
      </c>
      <c r="C91" s="367"/>
      <c r="D91" s="388">
        <v>1</v>
      </c>
      <c r="E91" s="369">
        <v>54.16</v>
      </c>
      <c r="F91" s="369"/>
      <c r="G91" s="369"/>
      <c r="H91" s="369"/>
      <c r="I91" s="369"/>
      <c r="J91" s="369"/>
      <c r="K91" s="369">
        <f t="shared" si="9"/>
        <v>54.16</v>
      </c>
      <c r="L91" s="369">
        <f t="shared" ref="L91:L116" si="10">K91*D91</f>
        <v>54.16</v>
      </c>
      <c r="M91" s="368"/>
      <c r="N91" s="365"/>
    </row>
    <row r="92" spans="1:14" ht="35.1" customHeight="1">
      <c r="A92" s="365" t="s">
        <v>1820</v>
      </c>
      <c r="B92" s="366" t="s">
        <v>1821</v>
      </c>
      <c r="C92" s="367"/>
      <c r="D92" s="388">
        <v>1</v>
      </c>
      <c r="E92" s="369">
        <v>4.0599999999999996</v>
      </c>
      <c r="F92" s="369"/>
      <c r="G92" s="369"/>
      <c r="H92" s="369"/>
      <c r="I92" s="369"/>
      <c r="J92" s="369"/>
      <c r="K92" s="369">
        <f t="shared" si="9"/>
        <v>4.0599999999999996</v>
      </c>
      <c r="L92" s="369">
        <f t="shared" si="10"/>
        <v>4.0599999999999996</v>
      </c>
      <c r="M92" s="368"/>
      <c r="N92" s="365"/>
    </row>
    <row r="93" spans="1:14" ht="35.1" customHeight="1">
      <c r="A93" s="365" t="s">
        <v>1822</v>
      </c>
      <c r="B93" s="366" t="s">
        <v>1823</v>
      </c>
      <c r="C93" s="367"/>
      <c r="D93" s="388">
        <v>1</v>
      </c>
      <c r="E93" s="369">
        <v>24</v>
      </c>
      <c r="F93" s="369"/>
      <c r="G93" s="369"/>
      <c r="H93" s="369"/>
      <c r="I93" s="369"/>
      <c r="J93" s="369"/>
      <c r="K93" s="369">
        <f t="shared" si="9"/>
        <v>24</v>
      </c>
      <c r="L93" s="369">
        <f t="shared" si="10"/>
        <v>24</v>
      </c>
      <c r="M93" s="368"/>
      <c r="N93" s="365"/>
    </row>
    <row r="94" spans="1:14" ht="38.25">
      <c r="A94" s="360" t="s">
        <v>1824</v>
      </c>
      <c r="B94" s="361" t="s">
        <v>1170</v>
      </c>
      <c r="C94" s="367"/>
      <c r="D94" s="389"/>
      <c r="E94" s="364"/>
      <c r="F94" s="364"/>
      <c r="G94" s="364"/>
      <c r="H94" s="364"/>
      <c r="I94" s="364"/>
      <c r="J94" s="364"/>
      <c r="K94" s="364"/>
      <c r="L94" s="364"/>
      <c r="M94" s="364">
        <f>SUM(L95:L98)</f>
        <v>164.49999999999997</v>
      </c>
      <c r="N94" s="360" t="s">
        <v>1148</v>
      </c>
    </row>
    <row r="95" spans="1:14" ht="35.1" customHeight="1">
      <c r="A95" s="365" t="s">
        <v>1825</v>
      </c>
      <c r="B95" s="366" t="s">
        <v>1817</v>
      </c>
      <c r="C95" s="367" t="s">
        <v>1785</v>
      </c>
      <c r="D95" s="388">
        <v>1</v>
      </c>
      <c r="E95" s="369">
        <v>19</v>
      </c>
      <c r="F95" s="369"/>
      <c r="G95" s="369"/>
      <c r="H95" s="369"/>
      <c r="I95" s="369"/>
      <c r="J95" s="369"/>
      <c r="K95" s="369">
        <f t="shared" si="9"/>
        <v>19</v>
      </c>
      <c r="L95" s="369">
        <f t="shared" si="10"/>
        <v>19</v>
      </c>
      <c r="M95" s="368"/>
      <c r="N95" s="365"/>
    </row>
    <row r="96" spans="1:14" ht="35.1" customHeight="1">
      <c r="A96" s="365" t="s">
        <v>1826</v>
      </c>
      <c r="B96" s="366" t="s">
        <v>1819</v>
      </c>
      <c r="C96" s="367"/>
      <c r="D96" s="388">
        <v>1</v>
      </c>
      <c r="E96" s="369">
        <v>109.2</v>
      </c>
      <c r="F96" s="369"/>
      <c r="G96" s="369"/>
      <c r="H96" s="369"/>
      <c r="I96" s="369"/>
      <c r="J96" s="369"/>
      <c r="K96" s="369">
        <f t="shared" si="9"/>
        <v>109.2</v>
      </c>
      <c r="L96" s="369">
        <f t="shared" si="10"/>
        <v>109.2</v>
      </c>
      <c r="M96" s="368"/>
      <c r="N96" s="365"/>
    </row>
    <row r="97" spans="1:14" ht="35.1" customHeight="1">
      <c r="A97" s="365" t="s">
        <v>1827</v>
      </c>
      <c r="B97" s="366" t="s">
        <v>1821</v>
      </c>
      <c r="C97" s="367"/>
      <c r="D97" s="388">
        <v>1</v>
      </c>
      <c r="E97" s="369">
        <v>9.6</v>
      </c>
      <c r="F97" s="369"/>
      <c r="G97" s="369"/>
      <c r="H97" s="369"/>
      <c r="I97" s="369"/>
      <c r="J97" s="369"/>
      <c r="K97" s="369">
        <f t="shared" si="9"/>
        <v>9.6</v>
      </c>
      <c r="L97" s="369">
        <f t="shared" si="10"/>
        <v>9.6</v>
      </c>
      <c r="M97" s="368"/>
      <c r="N97" s="365"/>
    </row>
    <row r="98" spans="1:14" ht="35.1" customHeight="1">
      <c r="A98" s="365" t="s">
        <v>1828</v>
      </c>
      <c r="B98" s="366" t="s">
        <v>1823</v>
      </c>
      <c r="C98" s="367"/>
      <c r="D98" s="388">
        <v>1</v>
      </c>
      <c r="E98" s="369">
        <v>26.7</v>
      </c>
      <c r="F98" s="369"/>
      <c r="G98" s="369"/>
      <c r="H98" s="369"/>
      <c r="I98" s="369"/>
      <c r="J98" s="369"/>
      <c r="K98" s="369">
        <f t="shared" si="9"/>
        <v>26.7</v>
      </c>
      <c r="L98" s="369">
        <f t="shared" si="10"/>
        <v>26.7</v>
      </c>
      <c r="M98" s="368"/>
      <c r="N98" s="365"/>
    </row>
    <row r="99" spans="1:14" ht="38.25">
      <c r="A99" s="360" t="s">
        <v>1829</v>
      </c>
      <c r="B99" s="361" t="s">
        <v>1173</v>
      </c>
      <c r="C99" s="367"/>
      <c r="D99" s="389"/>
      <c r="E99" s="364"/>
      <c r="F99" s="364"/>
      <c r="G99" s="364"/>
      <c r="H99" s="364"/>
      <c r="I99" s="364"/>
      <c r="J99" s="364"/>
      <c r="K99" s="364"/>
      <c r="L99" s="364"/>
      <c r="M99" s="364">
        <f>SUM(L100:L102)</f>
        <v>356.5</v>
      </c>
      <c r="N99" s="360" t="s">
        <v>1148</v>
      </c>
    </row>
    <row r="100" spans="1:14" ht="35.1" customHeight="1">
      <c r="A100" s="365" t="s">
        <v>1830</v>
      </c>
      <c r="B100" s="366" t="s">
        <v>1817</v>
      </c>
      <c r="C100" s="367" t="s">
        <v>1785</v>
      </c>
      <c r="D100" s="388">
        <v>1</v>
      </c>
      <c r="E100" s="369">
        <v>85.3</v>
      </c>
      <c r="F100" s="369"/>
      <c r="G100" s="369"/>
      <c r="H100" s="369"/>
      <c r="I100" s="369"/>
      <c r="J100" s="369"/>
      <c r="K100" s="369">
        <f t="shared" si="9"/>
        <v>85.3</v>
      </c>
      <c r="L100" s="369">
        <f t="shared" si="10"/>
        <v>85.3</v>
      </c>
      <c r="M100" s="368"/>
      <c r="N100" s="365"/>
    </row>
    <row r="101" spans="1:14" ht="35.1" customHeight="1">
      <c r="A101" s="365" t="s">
        <v>1831</v>
      </c>
      <c r="B101" s="366" t="s">
        <v>1819</v>
      </c>
      <c r="C101" s="367"/>
      <c r="D101" s="388">
        <v>1</v>
      </c>
      <c r="E101" s="369">
        <v>262.89999999999998</v>
      </c>
      <c r="F101" s="369"/>
      <c r="G101" s="369"/>
      <c r="H101" s="369"/>
      <c r="I101" s="369"/>
      <c r="J101" s="369"/>
      <c r="K101" s="369">
        <f t="shared" si="9"/>
        <v>262.89999999999998</v>
      </c>
      <c r="L101" s="369">
        <f t="shared" si="10"/>
        <v>262.89999999999998</v>
      </c>
      <c r="M101" s="368"/>
      <c r="N101" s="365"/>
    </row>
    <row r="102" spans="1:14" ht="35.1" customHeight="1">
      <c r="A102" s="365" t="s">
        <v>1832</v>
      </c>
      <c r="B102" s="366" t="s">
        <v>1821</v>
      </c>
      <c r="C102" s="367"/>
      <c r="D102" s="388">
        <v>1</v>
      </c>
      <c r="E102" s="369">
        <v>8.3000000000000007</v>
      </c>
      <c r="F102" s="369"/>
      <c r="G102" s="369"/>
      <c r="H102" s="369"/>
      <c r="I102" s="369"/>
      <c r="J102" s="369"/>
      <c r="K102" s="369">
        <f t="shared" si="9"/>
        <v>8.3000000000000007</v>
      </c>
      <c r="L102" s="369">
        <f t="shared" si="10"/>
        <v>8.3000000000000007</v>
      </c>
      <c r="M102" s="368"/>
      <c r="N102" s="365"/>
    </row>
    <row r="103" spans="1:14" ht="35.1" customHeight="1">
      <c r="A103" s="360" t="s">
        <v>1833</v>
      </c>
      <c r="B103" s="361" t="s">
        <v>1241</v>
      </c>
      <c r="C103" s="367"/>
      <c r="D103" s="389"/>
      <c r="E103" s="364"/>
      <c r="F103" s="364"/>
      <c r="G103" s="364"/>
      <c r="H103" s="364"/>
      <c r="I103" s="364"/>
      <c r="J103" s="364"/>
      <c r="K103" s="364"/>
      <c r="L103" s="364"/>
      <c r="M103" s="364">
        <f>SUM(L104:L105)</f>
        <v>54.1</v>
      </c>
      <c r="N103" s="360" t="s">
        <v>1148</v>
      </c>
    </row>
    <row r="104" spans="1:14" ht="35.1" customHeight="1">
      <c r="A104" s="365" t="s">
        <v>1834</v>
      </c>
      <c r="B104" s="366" t="s">
        <v>1817</v>
      </c>
      <c r="C104" s="367" t="s">
        <v>1785</v>
      </c>
      <c r="D104" s="388">
        <v>1</v>
      </c>
      <c r="E104" s="369">
        <v>12</v>
      </c>
      <c r="F104" s="369"/>
      <c r="G104" s="369"/>
      <c r="H104" s="369"/>
      <c r="I104" s="369"/>
      <c r="J104" s="369"/>
      <c r="K104" s="369">
        <f t="shared" si="9"/>
        <v>12</v>
      </c>
      <c r="L104" s="369">
        <f t="shared" si="10"/>
        <v>12</v>
      </c>
      <c r="M104" s="368"/>
      <c r="N104" s="365"/>
    </row>
    <row r="105" spans="1:14" ht="35.1" customHeight="1">
      <c r="A105" s="365" t="s">
        <v>1835</v>
      </c>
      <c r="B105" s="366" t="s">
        <v>1819</v>
      </c>
      <c r="C105" s="367"/>
      <c r="D105" s="388">
        <v>1</v>
      </c>
      <c r="E105" s="369">
        <v>42.1</v>
      </c>
      <c r="F105" s="369"/>
      <c r="G105" s="369"/>
      <c r="H105" s="369"/>
      <c r="I105" s="369"/>
      <c r="J105" s="369"/>
      <c r="K105" s="369">
        <f t="shared" si="9"/>
        <v>42.1</v>
      </c>
      <c r="L105" s="369">
        <f t="shared" si="10"/>
        <v>42.1</v>
      </c>
      <c r="M105" s="368"/>
      <c r="N105" s="365"/>
    </row>
    <row r="106" spans="1:14" ht="38.25">
      <c r="A106" s="360" t="s">
        <v>1836</v>
      </c>
      <c r="B106" s="361" t="s">
        <v>1242</v>
      </c>
      <c r="C106" s="367"/>
      <c r="D106" s="389"/>
      <c r="E106" s="364"/>
      <c r="F106" s="364"/>
      <c r="G106" s="364"/>
      <c r="H106" s="364"/>
      <c r="I106" s="364"/>
      <c r="J106" s="364"/>
      <c r="K106" s="364"/>
      <c r="L106" s="364"/>
      <c r="M106" s="364">
        <f>SUM(L107:L109)</f>
        <v>418.40000000000003</v>
      </c>
      <c r="N106" s="360" t="s">
        <v>1148</v>
      </c>
    </row>
    <row r="107" spans="1:14" ht="35.1" customHeight="1">
      <c r="A107" s="365" t="s">
        <v>1837</v>
      </c>
      <c r="B107" s="366" t="s">
        <v>1819</v>
      </c>
      <c r="C107" s="367"/>
      <c r="D107" s="388">
        <v>1</v>
      </c>
      <c r="E107" s="369">
        <v>84</v>
      </c>
      <c r="F107" s="369"/>
      <c r="G107" s="369"/>
      <c r="H107" s="369"/>
      <c r="I107" s="369"/>
      <c r="J107" s="369"/>
      <c r="K107" s="369">
        <f t="shared" si="9"/>
        <v>84</v>
      </c>
      <c r="L107" s="369">
        <f t="shared" si="10"/>
        <v>84</v>
      </c>
      <c r="M107" s="368"/>
      <c r="N107" s="365"/>
    </row>
    <row r="108" spans="1:14" ht="35.1" customHeight="1">
      <c r="A108" s="365" t="s">
        <v>1838</v>
      </c>
      <c r="B108" s="366" t="s">
        <v>1821</v>
      </c>
      <c r="C108" s="367"/>
      <c r="D108" s="388">
        <v>1</v>
      </c>
      <c r="E108" s="369">
        <v>58.3</v>
      </c>
      <c r="F108" s="369"/>
      <c r="G108" s="369"/>
      <c r="H108" s="369"/>
      <c r="I108" s="369"/>
      <c r="J108" s="369"/>
      <c r="K108" s="369">
        <f t="shared" si="9"/>
        <v>58.3</v>
      </c>
      <c r="L108" s="369">
        <f t="shared" si="10"/>
        <v>58.3</v>
      </c>
      <c r="M108" s="368"/>
      <c r="N108" s="365"/>
    </row>
    <row r="109" spans="1:14" ht="35.1" customHeight="1">
      <c r="A109" s="365" t="s">
        <v>1839</v>
      </c>
      <c r="B109" s="366" t="s">
        <v>1823</v>
      </c>
      <c r="C109" s="367"/>
      <c r="D109" s="388">
        <v>1</v>
      </c>
      <c r="E109" s="369">
        <v>276.10000000000002</v>
      </c>
      <c r="F109" s="369"/>
      <c r="G109" s="369"/>
      <c r="H109" s="369"/>
      <c r="I109" s="369"/>
      <c r="J109" s="369"/>
      <c r="K109" s="369">
        <f t="shared" si="9"/>
        <v>276.10000000000002</v>
      </c>
      <c r="L109" s="369">
        <f t="shared" si="10"/>
        <v>276.10000000000002</v>
      </c>
      <c r="M109" s="368"/>
      <c r="N109" s="365"/>
    </row>
    <row r="110" spans="1:14" ht="38.25">
      <c r="A110" s="360" t="s">
        <v>1840</v>
      </c>
      <c r="B110" s="361" t="s">
        <v>1174</v>
      </c>
      <c r="C110" s="367"/>
      <c r="D110" s="389"/>
      <c r="E110" s="364"/>
      <c r="F110" s="364"/>
      <c r="G110" s="364"/>
      <c r="H110" s="364"/>
      <c r="I110" s="364"/>
      <c r="J110" s="364"/>
      <c r="K110" s="364"/>
      <c r="L110" s="364"/>
      <c r="M110" s="364">
        <f>SUM(L111:L114)</f>
        <v>5.82</v>
      </c>
      <c r="N110" s="360" t="s">
        <v>1725</v>
      </c>
    </row>
    <row r="111" spans="1:14" ht="35.1" customHeight="1">
      <c r="A111" s="365" t="s">
        <v>1841</v>
      </c>
      <c r="B111" s="366" t="s">
        <v>1817</v>
      </c>
      <c r="C111" s="367" t="s">
        <v>1785</v>
      </c>
      <c r="D111" s="388">
        <v>1</v>
      </c>
      <c r="E111" s="369">
        <v>0.54</v>
      </c>
      <c r="F111" s="369"/>
      <c r="G111" s="369"/>
      <c r="H111" s="369"/>
      <c r="I111" s="369"/>
      <c r="J111" s="369"/>
      <c r="K111" s="369">
        <f t="shared" si="9"/>
        <v>0.54</v>
      </c>
      <c r="L111" s="369">
        <f t="shared" si="10"/>
        <v>0.54</v>
      </c>
      <c r="M111" s="368"/>
      <c r="N111" s="365"/>
    </row>
    <row r="112" spans="1:14" ht="35.1" customHeight="1">
      <c r="A112" s="365" t="s">
        <v>1842</v>
      </c>
      <c r="B112" s="366" t="s">
        <v>1819</v>
      </c>
      <c r="C112" s="367"/>
      <c r="D112" s="388">
        <v>1</v>
      </c>
      <c r="E112" s="369">
        <v>3.41</v>
      </c>
      <c r="F112" s="369"/>
      <c r="G112" s="369"/>
      <c r="H112" s="369"/>
      <c r="I112" s="369"/>
      <c r="J112" s="369"/>
      <c r="K112" s="369">
        <f t="shared" si="9"/>
        <v>3.41</v>
      </c>
      <c r="L112" s="369">
        <f t="shared" si="10"/>
        <v>3.41</v>
      </c>
      <c r="M112" s="368"/>
      <c r="N112" s="365"/>
    </row>
    <row r="113" spans="1:14" ht="35.1" customHeight="1">
      <c r="A113" s="365" t="s">
        <v>1843</v>
      </c>
      <c r="B113" s="366" t="s">
        <v>1821</v>
      </c>
      <c r="C113" s="367"/>
      <c r="D113" s="388">
        <v>1</v>
      </c>
      <c r="E113" s="369">
        <v>0.27</v>
      </c>
      <c r="F113" s="369"/>
      <c r="G113" s="369"/>
      <c r="H113" s="369"/>
      <c r="I113" s="369"/>
      <c r="J113" s="369"/>
      <c r="K113" s="369">
        <f t="shared" si="9"/>
        <v>0.27</v>
      </c>
      <c r="L113" s="369">
        <f t="shared" si="10"/>
        <v>0.27</v>
      </c>
      <c r="M113" s="368"/>
      <c r="N113" s="365"/>
    </row>
    <row r="114" spans="1:14" ht="35.1" customHeight="1">
      <c r="A114" s="365" t="s">
        <v>1844</v>
      </c>
      <c r="B114" s="366" t="s">
        <v>1823</v>
      </c>
      <c r="C114" s="367"/>
      <c r="D114" s="388">
        <v>1</v>
      </c>
      <c r="E114" s="369">
        <v>1.6</v>
      </c>
      <c r="F114" s="369"/>
      <c r="G114" s="369"/>
      <c r="H114" s="369"/>
      <c r="I114" s="369"/>
      <c r="J114" s="369"/>
      <c r="K114" s="369">
        <f t="shared" si="9"/>
        <v>1.6</v>
      </c>
      <c r="L114" s="369">
        <f t="shared" si="10"/>
        <v>1.6</v>
      </c>
      <c r="M114" s="368"/>
      <c r="N114" s="365"/>
    </row>
    <row r="115" spans="1:14" ht="35.1" customHeight="1">
      <c r="A115" s="360" t="s">
        <v>1845</v>
      </c>
      <c r="B115" s="361" t="s">
        <v>1149</v>
      </c>
      <c r="C115" s="367"/>
      <c r="D115" s="389"/>
      <c r="E115" s="364"/>
      <c r="F115" s="364"/>
      <c r="G115" s="364"/>
      <c r="H115" s="364"/>
      <c r="I115" s="364"/>
      <c r="J115" s="364"/>
      <c r="K115" s="364"/>
      <c r="L115" s="364"/>
      <c r="M115" s="364">
        <f>L116</f>
        <v>5.82</v>
      </c>
      <c r="N115" s="360" t="s">
        <v>1725</v>
      </c>
    </row>
    <row r="116" spans="1:14" ht="35.1" customHeight="1">
      <c r="A116" s="365" t="s">
        <v>1846</v>
      </c>
      <c r="B116" s="366" t="s">
        <v>1807</v>
      </c>
      <c r="C116" s="367" t="s">
        <v>1847</v>
      </c>
      <c r="D116" s="388">
        <v>1</v>
      </c>
      <c r="E116" s="369">
        <v>5.82</v>
      </c>
      <c r="F116" s="369"/>
      <c r="G116" s="369"/>
      <c r="H116" s="369"/>
      <c r="I116" s="369"/>
      <c r="J116" s="369"/>
      <c r="K116" s="369">
        <f t="shared" si="9"/>
        <v>5.82</v>
      </c>
      <c r="L116" s="369">
        <f t="shared" si="10"/>
        <v>5.82</v>
      </c>
      <c r="M116" s="368"/>
      <c r="N116" s="365"/>
    </row>
    <row r="117" spans="1:14" ht="35.1" customHeight="1">
      <c r="A117" s="392" t="s">
        <v>1021</v>
      </c>
      <c r="B117" s="393" t="s">
        <v>1244</v>
      </c>
      <c r="C117" s="393"/>
      <c r="D117" s="394"/>
      <c r="E117" s="395"/>
      <c r="F117" s="395"/>
      <c r="G117" s="395"/>
      <c r="H117" s="395"/>
      <c r="I117" s="395"/>
      <c r="J117" s="395"/>
      <c r="K117" s="395"/>
      <c r="L117" s="395"/>
      <c r="M117" s="395"/>
      <c r="N117" s="392"/>
    </row>
    <row r="118" spans="1:14" ht="38.25">
      <c r="A118" s="360" t="s">
        <v>1848</v>
      </c>
      <c r="B118" s="361" t="s">
        <v>1255</v>
      </c>
      <c r="C118" s="367"/>
      <c r="D118" s="389"/>
      <c r="E118" s="364"/>
      <c r="F118" s="364"/>
      <c r="G118" s="364"/>
      <c r="H118" s="364"/>
      <c r="I118" s="364"/>
      <c r="J118" s="364"/>
      <c r="K118" s="364"/>
      <c r="L118" s="364"/>
      <c r="M118" s="364">
        <f>L119</f>
        <v>115.05</v>
      </c>
      <c r="N118" s="360" t="s">
        <v>1042</v>
      </c>
    </row>
    <row r="119" spans="1:14" ht="35.1" customHeight="1">
      <c r="A119" s="365" t="s">
        <v>1849</v>
      </c>
      <c r="B119" s="366" t="s">
        <v>1850</v>
      </c>
      <c r="C119" s="367" t="s">
        <v>1785</v>
      </c>
      <c r="D119" s="388">
        <v>1</v>
      </c>
      <c r="E119" s="369">
        <v>115.05</v>
      </c>
      <c r="F119" s="369"/>
      <c r="G119" s="369"/>
      <c r="H119" s="369"/>
      <c r="I119" s="369"/>
      <c r="J119" s="369"/>
      <c r="K119" s="369">
        <f t="shared" ref="K119:K131" si="11">PRODUCT(E119:J119)</f>
        <v>115.05</v>
      </c>
      <c r="L119" s="369">
        <f t="shared" ref="L119:L131" si="12">K119*D119</f>
        <v>115.05</v>
      </c>
      <c r="M119" s="368"/>
      <c r="N119" s="365"/>
    </row>
    <row r="120" spans="1:14" ht="38.25">
      <c r="A120" s="360" t="s">
        <v>1851</v>
      </c>
      <c r="B120" s="361" t="s">
        <v>1170</v>
      </c>
      <c r="C120" s="367"/>
      <c r="D120" s="389"/>
      <c r="E120" s="364"/>
      <c r="F120" s="364"/>
      <c r="G120" s="364"/>
      <c r="H120" s="364"/>
      <c r="I120" s="364"/>
      <c r="J120" s="364"/>
      <c r="K120" s="369"/>
      <c r="L120" s="369"/>
      <c r="M120" s="364">
        <f>L121</f>
        <v>123.5</v>
      </c>
      <c r="N120" s="360" t="s">
        <v>1148</v>
      </c>
    </row>
    <row r="121" spans="1:14" ht="35.1" customHeight="1">
      <c r="A121" s="365" t="s">
        <v>1852</v>
      </c>
      <c r="B121" s="366" t="s">
        <v>1850</v>
      </c>
      <c r="C121" s="367" t="s">
        <v>1785</v>
      </c>
      <c r="D121" s="388">
        <v>1</v>
      </c>
      <c r="E121" s="369">
        <v>123.5</v>
      </c>
      <c r="F121" s="369"/>
      <c r="G121" s="369"/>
      <c r="H121" s="369"/>
      <c r="I121" s="369"/>
      <c r="J121" s="369"/>
      <c r="K121" s="369">
        <f t="shared" si="11"/>
        <v>123.5</v>
      </c>
      <c r="L121" s="369">
        <f t="shared" si="12"/>
        <v>123.5</v>
      </c>
      <c r="M121" s="368"/>
      <c r="N121" s="365"/>
    </row>
    <row r="122" spans="1:14" ht="35.1" customHeight="1">
      <c r="A122" s="360" t="s">
        <v>1853</v>
      </c>
      <c r="B122" s="361" t="s">
        <v>1171</v>
      </c>
      <c r="C122" s="367"/>
      <c r="D122" s="389"/>
      <c r="E122" s="364"/>
      <c r="F122" s="364"/>
      <c r="G122" s="364"/>
      <c r="H122" s="364"/>
      <c r="I122" s="364"/>
      <c r="J122" s="364"/>
      <c r="K122" s="369"/>
      <c r="L122" s="369"/>
      <c r="M122" s="364">
        <f>L123</f>
        <v>0.4</v>
      </c>
      <c r="N122" s="360" t="s">
        <v>1148</v>
      </c>
    </row>
    <row r="123" spans="1:14" ht="35.1" customHeight="1">
      <c r="A123" s="365" t="s">
        <v>1854</v>
      </c>
      <c r="B123" s="366" t="s">
        <v>1850</v>
      </c>
      <c r="C123" s="367" t="s">
        <v>1785</v>
      </c>
      <c r="D123" s="388">
        <v>1</v>
      </c>
      <c r="E123" s="369">
        <v>0.4</v>
      </c>
      <c r="F123" s="369"/>
      <c r="G123" s="369"/>
      <c r="H123" s="369"/>
      <c r="I123" s="369"/>
      <c r="J123" s="369"/>
      <c r="K123" s="369">
        <f t="shared" si="11"/>
        <v>0.4</v>
      </c>
      <c r="L123" s="369">
        <f t="shared" si="12"/>
        <v>0.4</v>
      </c>
      <c r="M123" s="368"/>
      <c r="N123" s="365"/>
    </row>
    <row r="124" spans="1:14" ht="38.25">
      <c r="A124" s="360" t="s">
        <v>1855</v>
      </c>
      <c r="B124" s="361" t="s">
        <v>1172</v>
      </c>
      <c r="C124" s="367"/>
      <c r="D124" s="389"/>
      <c r="E124" s="364"/>
      <c r="F124" s="364"/>
      <c r="G124" s="364"/>
      <c r="H124" s="364"/>
      <c r="I124" s="364"/>
      <c r="J124" s="364"/>
      <c r="K124" s="369"/>
      <c r="L124" s="369"/>
      <c r="M124" s="364">
        <f>L125</f>
        <v>94.7</v>
      </c>
      <c r="N124" s="360" t="s">
        <v>1148</v>
      </c>
    </row>
    <row r="125" spans="1:14" ht="35.1" customHeight="1">
      <c r="A125" s="365" t="s">
        <v>1856</v>
      </c>
      <c r="B125" s="366" t="s">
        <v>1850</v>
      </c>
      <c r="C125" s="367" t="s">
        <v>1785</v>
      </c>
      <c r="D125" s="365">
        <v>1</v>
      </c>
      <c r="E125" s="368">
        <v>94.7</v>
      </c>
      <c r="F125" s="368"/>
      <c r="G125" s="368"/>
      <c r="H125" s="368"/>
      <c r="I125" s="368"/>
      <c r="J125" s="368"/>
      <c r="K125" s="369">
        <f t="shared" si="11"/>
        <v>94.7</v>
      </c>
      <c r="L125" s="369">
        <f t="shared" si="12"/>
        <v>94.7</v>
      </c>
      <c r="M125" s="368"/>
      <c r="N125" s="365"/>
    </row>
    <row r="126" spans="1:14" ht="38.25">
      <c r="A126" s="360" t="s">
        <v>1857</v>
      </c>
      <c r="B126" s="361" t="s">
        <v>1173</v>
      </c>
      <c r="C126" s="367"/>
      <c r="D126" s="360"/>
      <c r="E126" s="363"/>
      <c r="F126" s="363"/>
      <c r="G126" s="363"/>
      <c r="H126" s="363"/>
      <c r="I126" s="363"/>
      <c r="J126" s="363"/>
      <c r="K126" s="369"/>
      <c r="L126" s="369"/>
      <c r="M126" s="364">
        <f>L127</f>
        <v>367.9</v>
      </c>
      <c r="N126" s="360" t="s">
        <v>1148</v>
      </c>
    </row>
    <row r="127" spans="1:14" ht="35.1" customHeight="1">
      <c r="A127" s="365" t="s">
        <v>1858</v>
      </c>
      <c r="B127" s="366" t="s">
        <v>1850</v>
      </c>
      <c r="C127" s="367" t="s">
        <v>1785</v>
      </c>
      <c r="D127" s="365">
        <v>1</v>
      </c>
      <c r="E127" s="368">
        <v>367.9</v>
      </c>
      <c r="F127" s="368"/>
      <c r="G127" s="368"/>
      <c r="H127" s="368"/>
      <c r="I127" s="368"/>
      <c r="J127" s="368"/>
      <c r="K127" s="369">
        <f t="shared" si="11"/>
        <v>367.9</v>
      </c>
      <c r="L127" s="369">
        <f t="shared" si="12"/>
        <v>367.9</v>
      </c>
      <c r="M127" s="368"/>
      <c r="N127" s="365"/>
    </row>
    <row r="128" spans="1:14" ht="35.1" customHeight="1">
      <c r="A128" s="360" t="s">
        <v>1859</v>
      </c>
      <c r="B128" s="361" t="s">
        <v>1174</v>
      </c>
      <c r="C128" s="367"/>
      <c r="D128" s="360"/>
      <c r="E128" s="363"/>
      <c r="F128" s="363"/>
      <c r="G128" s="363"/>
      <c r="H128" s="363"/>
      <c r="I128" s="363"/>
      <c r="J128" s="363"/>
      <c r="K128" s="369"/>
      <c r="L128" s="369"/>
      <c r="M128" s="364">
        <f>L129</f>
        <v>8.58</v>
      </c>
      <c r="N128" s="360" t="s">
        <v>1725</v>
      </c>
    </row>
    <row r="129" spans="1:14" ht="35.1" customHeight="1">
      <c r="A129" s="365" t="s">
        <v>1860</v>
      </c>
      <c r="B129" s="366" t="s">
        <v>1861</v>
      </c>
      <c r="C129" s="367" t="s">
        <v>1785</v>
      </c>
      <c r="D129" s="365">
        <v>1</v>
      </c>
      <c r="E129" s="368">
        <v>8.58</v>
      </c>
      <c r="F129" s="368"/>
      <c r="G129" s="368"/>
      <c r="H129" s="368"/>
      <c r="I129" s="368"/>
      <c r="J129" s="368"/>
      <c r="K129" s="369">
        <f t="shared" si="11"/>
        <v>8.58</v>
      </c>
      <c r="L129" s="369">
        <f t="shared" si="12"/>
        <v>8.58</v>
      </c>
      <c r="M129" s="368"/>
      <c r="N129" s="365"/>
    </row>
    <row r="130" spans="1:14" ht="35.1" customHeight="1">
      <c r="A130" s="360" t="s">
        <v>1862</v>
      </c>
      <c r="B130" s="361" t="s">
        <v>1149</v>
      </c>
      <c r="C130" s="367"/>
      <c r="D130" s="360"/>
      <c r="E130" s="363"/>
      <c r="F130" s="363"/>
      <c r="G130" s="363"/>
      <c r="H130" s="363"/>
      <c r="I130" s="363"/>
      <c r="J130" s="363"/>
      <c r="K130" s="369"/>
      <c r="L130" s="369"/>
      <c r="M130" s="364">
        <f>L131</f>
        <v>8.58</v>
      </c>
      <c r="N130" s="360" t="s">
        <v>1725</v>
      </c>
    </row>
    <row r="131" spans="1:14" ht="35.1" customHeight="1">
      <c r="A131" s="365" t="s">
        <v>1863</v>
      </c>
      <c r="B131" s="366" t="s">
        <v>1807</v>
      </c>
      <c r="C131" s="367" t="s">
        <v>1847</v>
      </c>
      <c r="D131" s="365">
        <v>1</v>
      </c>
      <c r="E131" s="369">
        <v>8.58</v>
      </c>
      <c r="F131" s="368"/>
      <c r="G131" s="368"/>
      <c r="H131" s="368"/>
      <c r="I131" s="368"/>
      <c r="J131" s="368"/>
      <c r="K131" s="369">
        <f t="shared" si="11"/>
        <v>8.58</v>
      </c>
      <c r="L131" s="369">
        <f t="shared" si="12"/>
        <v>8.58</v>
      </c>
      <c r="M131" s="368"/>
      <c r="N131" s="365"/>
    </row>
    <row r="132" spans="1:14" ht="35.1" customHeight="1">
      <c r="A132" s="392" t="s">
        <v>1864</v>
      </c>
      <c r="B132" s="393" t="s">
        <v>1257</v>
      </c>
      <c r="C132" s="393"/>
      <c r="D132" s="392"/>
      <c r="E132" s="396"/>
      <c r="F132" s="396"/>
      <c r="G132" s="396"/>
      <c r="H132" s="396"/>
      <c r="I132" s="396"/>
      <c r="J132" s="396"/>
      <c r="K132" s="396"/>
      <c r="L132" s="396"/>
      <c r="M132" s="395"/>
      <c r="N132" s="392"/>
    </row>
    <row r="133" spans="1:14" ht="38.25">
      <c r="A133" s="360" t="s">
        <v>1865</v>
      </c>
      <c r="B133" s="361" t="s">
        <v>1266</v>
      </c>
      <c r="C133" s="367"/>
      <c r="D133" s="360"/>
      <c r="E133" s="363"/>
      <c r="F133" s="363"/>
      <c r="G133" s="363"/>
      <c r="H133" s="363"/>
      <c r="I133" s="363"/>
      <c r="J133" s="363"/>
      <c r="K133" s="363"/>
      <c r="L133" s="363"/>
      <c r="M133" s="364">
        <f>L134</f>
        <v>22.69</v>
      </c>
      <c r="N133" s="360" t="s">
        <v>1042</v>
      </c>
    </row>
    <row r="134" spans="1:14" ht="35.1" customHeight="1">
      <c r="A134" s="365" t="s">
        <v>1866</v>
      </c>
      <c r="B134" s="366" t="s">
        <v>1867</v>
      </c>
      <c r="C134" s="367" t="s">
        <v>1785</v>
      </c>
      <c r="D134" s="365">
        <v>1</v>
      </c>
      <c r="E134" s="368">
        <v>22.69</v>
      </c>
      <c r="F134" s="368"/>
      <c r="G134" s="368"/>
      <c r="H134" s="368"/>
      <c r="I134" s="368"/>
      <c r="J134" s="368"/>
      <c r="K134" s="369">
        <f t="shared" ref="K134:K144" si="13">PRODUCT(E134:J134)</f>
        <v>22.69</v>
      </c>
      <c r="L134" s="369">
        <f t="shared" ref="L134:L144" si="14">K134*D134</f>
        <v>22.69</v>
      </c>
      <c r="M134" s="368"/>
      <c r="N134" s="365"/>
    </row>
    <row r="135" spans="1:14" ht="38.25">
      <c r="A135" s="360" t="s">
        <v>1868</v>
      </c>
      <c r="B135" s="361" t="s">
        <v>1267</v>
      </c>
      <c r="C135" s="367"/>
      <c r="D135" s="360"/>
      <c r="E135" s="363"/>
      <c r="F135" s="363"/>
      <c r="G135" s="363"/>
      <c r="H135" s="363"/>
      <c r="I135" s="363"/>
      <c r="J135" s="363"/>
      <c r="K135" s="369"/>
      <c r="L135" s="369"/>
      <c r="M135" s="364">
        <f>L136</f>
        <v>3.8</v>
      </c>
      <c r="N135" s="360" t="s">
        <v>1725</v>
      </c>
    </row>
    <row r="136" spans="1:14" ht="35.1" customHeight="1">
      <c r="A136" s="365" t="s">
        <v>1869</v>
      </c>
      <c r="B136" s="366" t="s">
        <v>1870</v>
      </c>
      <c r="C136" s="367" t="s">
        <v>1785</v>
      </c>
      <c r="D136" s="365">
        <v>1</v>
      </c>
      <c r="E136" s="368">
        <v>3.8</v>
      </c>
      <c r="F136" s="368"/>
      <c r="G136" s="368"/>
      <c r="H136" s="368"/>
      <c r="I136" s="368"/>
      <c r="J136" s="368"/>
      <c r="K136" s="369">
        <f t="shared" si="13"/>
        <v>3.8</v>
      </c>
      <c r="L136" s="369">
        <f t="shared" si="14"/>
        <v>3.8</v>
      </c>
      <c r="M136" s="368"/>
      <c r="N136" s="365"/>
    </row>
    <row r="137" spans="1:14" ht="35.1" customHeight="1">
      <c r="A137" s="360" t="s">
        <v>1871</v>
      </c>
      <c r="B137" s="361" t="s">
        <v>1149</v>
      </c>
      <c r="C137" s="367"/>
      <c r="D137" s="360"/>
      <c r="E137" s="363"/>
      <c r="F137" s="363"/>
      <c r="G137" s="363"/>
      <c r="H137" s="363"/>
      <c r="I137" s="363"/>
      <c r="J137" s="363"/>
      <c r="K137" s="369"/>
      <c r="L137" s="369"/>
      <c r="M137" s="364">
        <f>L138</f>
        <v>3.8</v>
      </c>
      <c r="N137" s="360" t="s">
        <v>1725</v>
      </c>
    </row>
    <row r="138" spans="1:14" ht="35.1" customHeight="1">
      <c r="A138" s="365" t="s">
        <v>1872</v>
      </c>
      <c r="B138" s="366" t="s">
        <v>1870</v>
      </c>
      <c r="C138" s="367" t="s">
        <v>1785</v>
      </c>
      <c r="D138" s="365">
        <v>1</v>
      </c>
      <c r="E138" s="369">
        <v>3.8</v>
      </c>
      <c r="F138" s="368"/>
      <c r="G138" s="368"/>
      <c r="H138" s="368"/>
      <c r="I138" s="368"/>
      <c r="J138" s="368"/>
      <c r="K138" s="369">
        <f t="shared" si="13"/>
        <v>3.8</v>
      </c>
      <c r="L138" s="369">
        <f t="shared" si="14"/>
        <v>3.8</v>
      </c>
      <c r="M138" s="368"/>
      <c r="N138" s="365"/>
    </row>
    <row r="139" spans="1:14" ht="35.25" customHeight="1">
      <c r="A139" s="360" t="s">
        <v>1873</v>
      </c>
      <c r="B139" s="361" t="s">
        <v>1171</v>
      </c>
      <c r="C139" s="367"/>
      <c r="D139" s="360"/>
      <c r="E139" s="363"/>
      <c r="F139" s="363"/>
      <c r="G139" s="363"/>
      <c r="H139" s="363"/>
      <c r="I139" s="363"/>
      <c r="J139" s="363"/>
      <c r="K139" s="369"/>
      <c r="L139" s="369"/>
      <c r="M139" s="364">
        <v>52.3</v>
      </c>
      <c r="N139" s="360" t="s">
        <v>1148</v>
      </c>
    </row>
    <row r="140" spans="1:14" ht="35.1" customHeight="1">
      <c r="A140" s="365" t="s">
        <v>1874</v>
      </c>
      <c r="B140" s="366" t="s">
        <v>1870</v>
      </c>
      <c r="C140" s="367" t="s">
        <v>1785</v>
      </c>
      <c r="D140" s="365">
        <v>1</v>
      </c>
      <c r="E140" s="368">
        <v>52.3</v>
      </c>
      <c r="F140" s="368"/>
      <c r="G140" s="368"/>
      <c r="H140" s="368"/>
      <c r="I140" s="368"/>
      <c r="J140" s="368"/>
      <c r="K140" s="369">
        <f t="shared" si="13"/>
        <v>52.3</v>
      </c>
      <c r="L140" s="369">
        <f t="shared" si="14"/>
        <v>52.3</v>
      </c>
      <c r="M140" s="368"/>
      <c r="N140" s="365"/>
    </row>
    <row r="141" spans="1:14" ht="38.25">
      <c r="A141" s="360" t="s">
        <v>1875</v>
      </c>
      <c r="B141" s="361" t="s">
        <v>1172</v>
      </c>
      <c r="C141" s="367"/>
      <c r="D141" s="360"/>
      <c r="E141" s="363"/>
      <c r="F141" s="363"/>
      <c r="G141" s="363"/>
      <c r="H141" s="363"/>
      <c r="I141" s="363"/>
      <c r="J141" s="363"/>
      <c r="K141" s="369"/>
      <c r="L141" s="369"/>
      <c r="M141" s="364">
        <v>51.3</v>
      </c>
      <c r="N141" s="360" t="s">
        <v>1148</v>
      </c>
    </row>
    <row r="142" spans="1:14" ht="35.1" customHeight="1">
      <c r="A142" s="365" t="s">
        <v>1876</v>
      </c>
      <c r="B142" s="366" t="s">
        <v>1870</v>
      </c>
      <c r="C142" s="367" t="s">
        <v>1785</v>
      </c>
      <c r="D142" s="365">
        <v>1</v>
      </c>
      <c r="E142" s="368">
        <v>51.3</v>
      </c>
      <c r="F142" s="368"/>
      <c r="G142" s="368"/>
      <c r="H142" s="368"/>
      <c r="I142" s="368"/>
      <c r="J142" s="368"/>
      <c r="K142" s="369">
        <f t="shared" si="13"/>
        <v>51.3</v>
      </c>
      <c r="L142" s="369">
        <f t="shared" si="14"/>
        <v>51.3</v>
      </c>
      <c r="M142" s="368"/>
      <c r="N142" s="365"/>
    </row>
    <row r="143" spans="1:14" ht="38.25">
      <c r="A143" s="360" t="s">
        <v>1877</v>
      </c>
      <c r="B143" s="361" t="s">
        <v>1170</v>
      </c>
      <c r="C143" s="367"/>
      <c r="D143" s="360"/>
      <c r="E143" s="363"/>
      <c r="F143" s="363"/>
      <c r="G143" s="363"/>
      <c r="H143" s="363"/>
      <c r="I143" s="363"/>
      <c r="J143" s="363"/>
      <c r="K143" s="369"/>
      <c r="L143" s="369"/>
      <c r="M143" s="364">
        <v>21</v>
      </c>
      <c r="N143" s="360" t="s">
        <v>1148</v>
      </c>
    </row>
    <row r="144" spans="1:14" ht="35.1" customHeight="1">
      <c r="A144" s="365" t="s">
        <v>1878</v>
      </c>
      <c r="B144" s="366" t="s">
        <v>1870</v>
      </c>
      <c r="C144" s="367" t="s">
        <v>1785</v>
      </c>
      <c r="D144" s="365">
        <v>1</v>
      </c>
      <c r="E144" s="368">
        <v>21</v>
      </c>
      <c r="F144" s="368"/>
      <c r="G144" s="368"/>
      <c r="H144" s="368"/>
      <c r="I144" s="368"/>
      <c r="J144" s="368"/>
      <c r="K144" s="369">
        <f t="shared" si="13"/>
        <v>21</v>
      </c>
      <c r="L144" s="369">
        <f t="shared" si="14"/>
        <v>21</v>
      </c>
      <c r="M144" s="368"/>
      <c r="N144" s="365"/>
    </row>
    <row r="145" spans="1:14" ht="35.1" customHeight="1">
      <c r="A145" s="397" t="s">
        <v>1022</v>
      </c>
      <c r="B145" s="398" t="s">
        <v>1269</v>
      </c>
      <c r="C145" s="398"/>
      <c r="D145" s="397"/>
      <c r="E145" s="399"/>
      <c r="F145" s="399"/>
      <c r="G145" s="399"/>
      <c r="H145" s="399"/>
      <c r="I145" s="399"/>
      <c r="J145" s="399"/>
      <c r="K145" s="399"/>
      <c r="L145" s="399"/>
      <c r="M145" s="399"/>
      <c r="N145" s="397"/>
    </row>
    <row r="146" spans="1:14" ht="51">
      <c r="A146" s="360" t="s">
        <v>1023</v>
      </c>
      <c r="B146" s="361" t="s">
        <v>1279</v>
      </c>
      <c r="C146" s="367"/>
      <c r="D146" s="360"/>
      <c r="E146" s="363"/>
      <c r="F146" s="363"/>
      <c r="G146" s="363"/>
      <c r="H146" s="363"/>
      <c r="I146" s="363"/>
      <c r="J146" s="363"/>
      <c r="K146" s="363"/>
      <c r="L146" s="363"/>
      <c r="M146" s="364">
        <f>SUM(L147:L150)</f>
        <v>148.44999999999999</v>
      </c>
      <c r="N146" s="360" t="s">
        <v>1042</v>
      </c>
    </row>
    <row r="147" spans="1:14" ht="35.1" customHeight="1">
      <c r="A147" s="365" t="s">
        <v>1879</v>
      </c>
      <c r="B147" s="366" t="s">
        <v>1880</v>
      </c>
      <c r="C147" s="367"/>
      <c r="D147" s="365">
        <v>1</v>
      </c>
      <c r="E147" s="368">
        <v>94.2</v>
      </c>
      <c r="F147" s="368"/>
      <c r="G147" s="368">
        <v>1.6315999999999999</v>
      </c>
      <c r="H147" s="368"/>
      <c r="I147" s="368"/>
      <c r="J147" s="368"/>
      <c r="K147" s="369">
        <f>PRODUCT(E147:J147)</f>
        <v>153.69672</v>
      </c>
      <c r="L147" s="369">
        <f>ROUND(D147*K147,2)</f>
        <v>153.69999999999999</v>
      </c>
      <c r="M147" s="368"/>
      <c r="N147" s="365"/>
    </row>
    <row r="148" spans="1:14" ht="35.1" customHeight="1">
      <c r="A148" s="365" t="s">
        <v>1881</v>
      </c>
      <c r="B148" s="366" t="s">
        <v>1882</v>
      </c>
      <c r="C148" s="367"/>
      <c r="D148" s="365">
        <v>1</v>
      </c>
      <c r="E148" s="368">
        <v>7.8</v>
      </c>
      <c r="F148" s="368"/>
      <c r="G148" s="368">
        <v>2.5</v>
      </c>
      <c r="H148" s="368"/>
      <c r="I148" s="368"/>
      <c r="J148" s="368"/>
      <c r="K148" s="369">
        <f t="shared" ref="K148:K150" si="15">PRODUCT(E148:J148)</f>
        <v>19.5</v>
      </c>
      <c r="L148" s="369">
        <f>ROUND(D148*K148,2)</f>
        <v>19.5</v>
      </c>
      <c r="M148" s="368"/>
      <c r="N148" s="365"/>
    </row>
    <row r="149" spans="1:14" ht="35.1" customHeight="1">
      <c r="A149" s="365" t="s">
        <v>1883</v>
      </c>
      <c r="B149" s="366" t="s">
        <v>1884</v>
      </c>
      <c r="C149" s="367"/>
      <c r="D149" s="365">
        <v>-5</v>
      </c>
      <c r="E149" s="368">
        <v>1.5</v>
      </c>
      <c r="F149" s="368"/>
      <c r="G149" s="368">
        <v>2.5</v>
      </c>
      <c r="H149" s="368"/>
      <c r="I149" s="368"/>
      <c r="J149" s="368"/>
      <c r="K149" s="369">
        <f t="shared" si="15"/>
        <v>3.75</v>
      </c>
      <c r="L149" s="369">
        <f>ROUND(D149*K149,2)</f>
        <v>-18.75</v>
      </c>
      <c r="M149" s="368"/>
      <c r="N149" s="365"/>
    </row>
    <row r="150" spans="1:14" ht="35.1" customHeight="1">
      <c r="A150" s="365" t="s">
        <v>1885</v>
      </c>
      <c r="B150" s="366" t="s">
        <v>1886</v>
      </c>
      <c r="C150" s="367"/>
      <c r="D150" s="365">
        <v>-2</v>
      </c>
      <c r="E150" s="368">
        <v>2.5</v>
      </c>
      <c r="F150" s="368"/>
      <c r="G150" s="368">
        <v>1.2</v>
      </c>
      <c r="H150" s="368"/>
      <c r="I150" s="368"/>
      <c r="J150" s="368"/>
      <c r="K150" s="369">
        <f t="shared" si="15"/>
        <v>3</v>
      </c>
      <c r="L150" s="369">
        <f>ROUND(D150*K150,2)</f>
        <v>-6</v>
      </c>
      <c r="M150" s="368"/>
      <c r="N150" s="365"/>
    </row>
    <row r="151" spans="1:14" ht="38.25">
      <c r="A151" s="360" t="s">
        <v>1024</v>
      </c>
      <c r="B151" s="361" t="s">
        <v>1887</v>
      </c>
      <c r="C151" s="367"/>
      <c r="D151" s="360"/>
      <c r="E151" s="363"/>
      <c r="F151" s="363"/>
      <c r="G151" s="363"/>
      <c r="H151" s="363"/>
      <c r="I151" s="363"/>
      <c r="J151" s="363"/>
      <c r="K151" s="363"/>
      <c r="L151" s="369"/>
      <c r="M151" s="364">
        <f>SUM(L152:L153)</f>
        <v>191.54000000000002</v>
      </c>
      <c r="N151" s="360" t="s">
        <v>1042</v>
      </c>
    </row>
    <row r="152" spans="1:14" ht="35.1" customHeight="1">
      <c r="A152" s="365" t="s">
        <v>1879</v>
      </c>
      <c r="B152" s="366" t="s">
        <v>1888</v>
      </c>
      <c r="C152" s="367" t="s">
        <v>1889</v>
      </c>
      <c r="D152" s="365">
        <v>2</v>
      </c>
      <c r="E152" s="368">
        <v>58.95</v>
      </c>
      <c r="F152" s="368"/>
      <c r="G152" s="368"/>
      <c r="H152" s="368"/>
      <c r="I152" s="368"/>
      <c r="J152" s="368"/>
      <c r="K152" s="369">
        <v>58.95</v>
      </c>
      <c r="L152" s="369">
        <f>ROUND(D152*K152,2)</f>
        <v>117.9</v>
      </c>
      <c r="M152" s="368"/>
      <c r="N152" s="365"/>
    </row>
    <row r="153" spans="1:14" ht="35.1" customHeight="1">
      <c r="A153" s="365" t="s">
        <v>1881</v>
      </c>
      <c r="B153" s="366" t="s">
        <v>1890</v>
      </c>
      <c r="C153" s="367" t="s">
        <v>1889</v>
      </c>
      <c r="D153" s="365">
        <v>2</v>
      </c>
      <c r="E153" s="368">
        <v>36.82</v>
      </c>
      <c r="F153" s="368"/>
      <c r="G153" s="368"/>
      <c r="H153" s="368"/>
      <c r="I153" s="368"/>
      <c r="J153" s="368"/>
      <c r="K153" s="369">
        <v>36.82</v>
      </c>
      <c r="L153" s="369">
        <f>ROUND(D153*K153,2)</f>
        <v>73.64</v>
      </c>
      <c r="M153" s="368"/>
      <c r="N153" s="365"/>
    </row>
    <row r="154" spans="1:14" ht="35.1" customHeight="1">
      <c r="A154" s="360" t="s">
        <v>1891</v>
      </c>
      <c r="B154" s="361" t="s">
        <v>1281</v>
      </c>
      <c r="C154" s="367"/>
      <c r="D154" s="360"/>
      <c r="E154" s="363"/>
      <c r="F154" s="363"/>
      <c r="G154" s="363"/>
      <c r="H154" s="363"/>
      <c r="I154" s="363"/>
      <c r="J154" s="363"/>
      <c r="K154" s="363"/>
      <c r="L154" s="369"/>
      <c r="M154" s="364">
        <v>2.12</v>
      </c>
      <c r="N154" s="360" t="s">
        <v>1143</v>
      </c>
    </row>
    <row r="155" spans="1:14" ht="35.1" customHeight="1">
      <c r="A155" s="365" t="s">
        <v>1879</v>
      </c>
      <c r="B155" s="366" t="s">
        <v>1892</v>
      </c>
      <c r="C155" s="367"/>
      <c r="D155" s="365">
        <v>1</v>
      </c>
      <c r="E155" s="368">
        <v>2.12</v>
      </c>
      <c r="F155" s="368"/>
      <c r="G155" s="368"/>
      <c r="H155" s="368"/>
      <c r="I155" s="368"/>
      <c r="J155" s="368"/>
      <c r="K155" s="369">
        <v>2.12</v>
      </c>
      <c r="L155" s="369">
        <f>ROUND(D155*K155,2)</f>
        <v>2.12</v>
      </c>
      <c r="M155" s="368"/>
      <c r="N155" s="365"/>
    </row>
    <row r="156" spans="1:14" ht="35.1" customHeight="1">
      <c r="A156" s="360" t="s">
        <v>1893</v>
      </c>
      <c r="B156" s="361" t="s">
        <v>1282</v>
      </c>
      <c r="C156" s="367"/>
      <c r="D156" s="360"/>
      <c r="E156" s="363"/>
      <c r="F156" s="363"/>
      <c r="G156" s="363"/>
      <c r="H156" s="363"/>
      <c r="I156" s="363"/>
      <c r="J156" s="363"/>
      <c r="K156" s="363"/>
      <c r="L156" s="369"/>
      <c r="M156" s="364">
        <f>SUM(L157:L159)</f>
        <v>15.95</v>
      </c>
      <c r="N156" s="360" t="s">
        <v>1143</v>
      </c>
    </row>
    <row r="157" spans="1:14" ht="35.1" customHeight="1">
      <c r="A157" s="365" t="s">
        <v>1879</v>
      </c>
      <c r="B157" s="366" t="s">
        <v>1894</v>
      </c>
      <c r="C157" s="367"/>
      <c r="D157" s="365">
        <v>5</v>
      </c>
      <c r="E157" s="368">
        <v>1.9</v>
      </c>
      <c r="F157" s="368"/>
      <c r="G157" s="368"/>
      <c r="H157" s="368"/>
      <c r="I157" s="368"/>
      <c r="J157" s="368"/>
      <c r="K157" s="369">
        <v>1.9</v>
      </c>
      <c r="L157" s="369">
        <f>ROUND(D157*K157,2)</f>
        <v>9.5</v>
      </c>
      <c r="M157" s="368"/>
      <c r="N157" s="365"/>
    </row>
    <row r="158" spans="1:14" ht="35.1" customHeight="1">
      <c r="A158" s="365" t="s">
        <v>1881</v>
      </c>
      <c r="B158" s="366" t="s">
        <v>1895</v>
      </c>
      <c r="C158" s="367"/>
      <c r="D158" s="365">
        <v>3</v>
      </c>
      <c r="E158" s="368">
        <v>1.75</v>
      </c>
      <c r="F158" s="368"/>
      <c r="G158" s="368"/>
      <c r="H158" s="368"/>
      <c r="I158" s="368"/>
      <c r="J158" s="368"/>
      <c r="K158" s="369">
        <v>1.75</v>
      </c>
      <c r="L158" s="369">
        <f>ROUND(D158*K158,2)</f>
        <v>5.25</v>
      </c>
      <c r="M158" s="368"/>
      <c r="N158" s="365"/>
    </row>
    <row r="159" spans="1:14" ht="35.1" customHeight="1">
      <c r="A159" s="365" t="s">
        <v>1883</v>
      </c>
      <c r="B159" s="366" t="s">
        <v>1896</v>
      </c>
      <c r="C159" s="367"/>
      <c r="D159" s="365">
        <v>1</v>
      </c>
      <c r="E159" s="368">
        <v>1.2</v>
      </c>
      <c r="F159" s="368"/>
      <c r="G159" s="368"/>
      <c r="H159" s="368"/>
      <c r="I159" s="368"/>
      <c r="J159" s="368"/>
      <c r="K159" s="369">
        <v>1.2</v>
      </c>
      <c r="L159" s="369">
        <f>ROUND(D159*K159,2)</f>
        <v>1.2</v>
      </c>
      <c r="M159" s="368"/>
      <c r="N159" s="365"/>
    </row>
    <row r="160" spans="1:14" ht="35.1" customHeight="1">
      <c r="A160" s="360" t="s">
        <v>1897</v>
      </c>
      <c r="B160" s="361" t="s">
        <v>1283</v>
      </c>
      <c r="C160" s="367"/>
      <c r="D160" s="360"/>
      <c r="E160" s="363"/>
      <c r="F160" s="363"/>
      <c r="G160" s="363"/>
      <c r="H160" s="363"/>
      <c r="I160" s="363"/>
      <c r="J160" s="363"/>
      <c r="K160" s="363"/>
      <c r="L160" s="369"/>
      <c r="M160" s="364">
        <f>L161</f>
        <v>2.12</v>
      </c>
      <c r="N160" s="360" t="s">
        <v>1143</v>
      </c>
    </row>
    <row r="161" spans="1:14" ht="35.1" customHeight="1">
      <c r="A161" s="365" t="s">
        <v>1879</v>
      </c>
      <c r="B161" s="366" t="s">
        <v>1898</v>
      </c>
      <c r="C161" s="367"/>
      <c r="D161" s="365">
        <v>1</v>
      </c>
      <c r="E161" s="368">
        <v>2.12</v>
      </c>
      <c r="F161" s="368"/>
      <c r="G161" s="368"/>
      <c r="H161" s="368"/>
      <c r="I161" s="368"/>
      <c r="J161" s="368"/>
      <c r="K161" s="369">
        <v>2.12</v>
      </c>
      <c r="L161" s="369">
        <f>ROUND(D161*K161,2)</f>
        <v>2.12</v>
      </c>
      <c r="M161" s="368"/>
      <c r="N161" s="365"/>
    </row>
    <row r="162" spans="1:14" ht="35.1" customHeight="1">
      <c r="A162" s="397" t="s">
        <v>1036</v>
      </c>
      <c r="B162" s="398" t="s">
        <v>1311</v>
      </c>
      <c r="C162" s="397"/>
      <c r="D162" s="397"/>
      <c r="E162" s="399"/>
      <c r="F162" s="399"/>
      <c r="G162" s="399"/>
      <c r="H162" s="399"/>
      <c r="I162" s="399"/>
      <c r="J162" s="399"/>
      <c r="K162" s="399"/>
      <c r="L162" s="399"/>
      <c r="M162" s="399"/>
      <c r="N162" s="397"/>
    </row>
    <row r="163" spans="1:14" ht="35.1" customHeight="1">
      <c r="A163" s="360" t="s">
        <v>1040</v>
      </c>
      <c r="B163" s="361" t="s">
        <v>1316</v>
      </c>
      <c r="C163" s="367"/>
      <c r="D163" s="360"/>
      <c r="E163" s="363"/>
      <c r="F163" s="363"/>
      <c r="G163" s="363"/>
      <c r="H163" s="363"/>
      <c r="I163" s="363"/>
      <c r="J163" s="363"/>
      <c r="K163" s="363"/>
      <c r="L163" s="363"/>
      <c r="M163" s="364">
        <f>SUM(L164:L169)</f>
        <v>463.11</v>
      </c>
      <c r="N163" s="360" t="s">
        <v>1042</v>
      </c>
    </row>
    <row r="164" spans="1:14" ht="35.1" customHeight="1">
      <c r="A164" s="365" t="s">
        <v>1899</v>
      </c>
      <c r="B164" s="366" t="s">
        <v>1900</v>
      </c>
      <c r="C164" s="367"/>
      <c r="D164" s="365">
        <v>1</v>
      </c>
      <c r="E164" s="369">
        <v>102.8</v>
      </c>
      <c r="F164" s="368"/>
      <c r="G164" s="368">
        <v>2.2999999999999998</v>
      </c>
      <c r="H164" s="368"/>
      <c r="I164" s="368"/>
      <c r="J164" s="368"/>
      <c r="K164" s="369">
        <v>236.44</v>
      </c>
      <c r="L164" s="369">
        <v>236.44</v>
      </c>
      <c r="M164" s="368"/>
      <c r="N164" s="365"/>
    </row>
    <row r="165" spans="1:14" ht="35.1" customHeight="1">
      <c r="A165" s="365" t="s">
        <v>1901</v>
      </c>
      <c r="B165" s="366" t="s">
        <v>1902</v>
      </c>
      <c r="C165" s="367"/>
      <c r="D165" s="365">
        <v>1</v>
      </c>
      <c r="E165" s="369">
        <v>100.07</v>
      </c>
      <c r="F165" s="368"/>
      <c r="G165" s="368">
        <v>2.2999999999999998</v>
      </c>
      <c r="H165" s="368"/>
      <c r="I165" s="368"/>
      <c r="J165" s="368"/>
      <c r="K165" s="369">
        <v>230.16</v>
      </c>
      <c r="L165" s="369">
        <v>230.16</v>
      </c>
      <c r="M165" s="368"/>
      <c r="N165" s="365"/>
    </row>
    <row r="166" spans="1:14" ht="35.1" customHeight="1">
      <c r="A166" s="365" t="s">
        <v>1903</v>
      </c>
      <c r="B166" s="366" t="s">
        <v>1904</v>
      </c>
      <c r="C166" s="367"/>
      <c r="D166" s="365">
        <v>1</v>
      </c>
      <c r="E166" s="369">
        <v>10.3</v>
      </c>
      <c r="F166" s="368"/>
      <c r="G166" s="368">
        <v>2.5</v>
      </c>
      <c r="H166" s="368"/>
      <c r="I166" s="368"/>
      <c r="J166" s="368"/>
      <c r="K166" s="369">
        <v>25.75</v>
      </c>
      <c r="L166" s="369">
        <v>25.75</v>
      </c>
      <c r="M166" s="368"/>
      <c r="N166" s="365"/>
    </row>
    <row r="167" spans="1:14" ht="35.1" customHeight="1">
      <c r="A167" s="365" t="s">
        <v>1905</v>
      </c>
      <c r="B167" s="366" t="s">
        <v>1894</v>
      </c>
      <c r="C167" s="367"/>
      <c r="D167" s="365">
        <v>-5</v>
      </c>
      <c r="E167" s="368">
        <v>1.5</v>
      </c>
      <c r="F167" s="368"/>
      <c r="G167" s="368">
        <v>2.5</v>
      </c>
      <c r="H167" s="368"/>
      <c r="I167" s="368"/>
      <c r="J167" s="368"/>
      <c r="K167" s="369">
        <v>3.75</v>
      </c>
      <c r="L167" s="369">
        <v>-18.75</v>
      </c>
      <c r="M167" s="368"/>
      <c r="N167" s="365"/>
    </row>
    <row r="168" spans="1:14" ht="35.1" customHeight="1">
      <c r="A168" s="365" t="s">
        <v>1906</v>
      </c>
      <c r="B168" s="366" t="s">
        <v>1895</v>
      </c>
      <c r="C168" s="367"/>
      <c r="D168" s="365">
        <v>-3</v>
      </c>
      <c r="E168" s="368">
        <v>1.2</v>
      </c>
      <c r="F168" s="368"/>
      <c r="G168" s="368">
        <v>2.5</v>
      </c>
      <c r="H168" s="368"/>
      <c r="I168" s="368"/>
      <c r="J168" s="368"/>
      <c r="K168" s="369">
        <v>3</v>
      </c>
      <c r="L168" s="369">
        <v>-9</v>
      </c>
      <c r="M168" s="368"/>
      <c r="N168" s="365"/>
    </row>
    <row r="169" spans="1:14" ht="35.1" customHeight="1">
      <c r="A169" s="365" t="s">
        <v>1907</v>
      </c>
      <c r="B169" s="366" t="s">
        <v>1896</v>
      </c>
      <c r="C169" s="367"/>
      <c r="D169" s="365">
        <v>-1</v>
      </c>
      <c r="E169" s="368">
        <v>0.7</v>
      </c>
      <c r="F169" s="368"/>
      <c r="G169" s="368">
        <v>2.13</v>
      </c>
      <c r="H169" s="368"/>
      <c r="I169" s="368"/>
      <c r="J169" s="368"/>
      <c r="K169" s="369">
        <v>1.49</v>
      </c>
      <c r="L169" s="369">
        <v>-1.49</v>
      </c>
      <c r="M169" s="368"/>
      <c r="N169" s="365"/>
    </row>
    <row r="170" spans="1:14" ht="35.1" customHeight="1">
      <c r="A170" s="360" t="s">
        <v>1041</v>
      </c>
      <c r="B170" s="361" t="s">
        <v>1317</v>
      </c>
      <c r="C170" s="367"/>
      <c r="D170" s="360"/>
      <c r="E170" s="363"/>
      <c r="F170" s="363"/>
      <c r="G170" s="363"/>
      <c r="H170" s="363"/>
      <c r="I170" s="363"/>
      <c r="J170" s="363"/>
      <c r="K170" s="363"/>
      <c r="L170" s="363"/>
      <c r="M170" s="364">
        <f>L171</f>
        <v>463.11</v>
      </c>
      <c r="N170" s="360" t="s">
        <v>1042</v>
      </c>
    </row>
    <row r="171" spans="1:14" ht="35.1" customHeight="1">
      <c r="A171" s="365" t="s">
        <v>1908</v>
      </c>
      <c r="B171" s="366" t="s">
        <v>1909</v>
      </c>
      <c r="C171" s="367" t="s">
        <v>1910</v>
      </c>
      <c r="D171" s="365">
        <v>1</v>
      </c>
      <c r="E171" s="368">
        <v>463.11</v>
      </c>
      <c r="F171" s="368"/>
      <c r="G171" s="368"/>
      <c r="H171" s="368"/>
      <c r="I171" s="368"/>
      <c r="J171" s="368"/>
      <c r="K171" s="369">
        <v>463.11</v>
      </c>
      <c r="L171" s="369">
        <v>463.11</v>
      </c>
      <c r="M171" s="368"/>
      <c r="N171" s="365"/>
    </row>
    <row r="172" spans="1:14" ht="35.1" customHeight="1">
      <c r="A172" s="371" t="s">
        <v>1911</v>
      </c>
      <c r="B172" s="404" t="s">
        <v>1486</v>
      </c>
      <c r="C172" s="404"/>
      <c r="D172" s="404"/>
      <c r="E172" s="404"/>
      <c r="F172" s="404"/>
      <c r="G172" s="404"/>
      <c r="H172" s="372"/>
      <c r="I172" s="372"/>
      <c r="J172" s="372"/>
      <c r="K172" s="373"/>
      <c r="L172" s="373"/>
      <c r="M172" s="373"/>
      <c r="N172" s="374"/>
    </row>
    <row r="173" spans="1:14" ht="35.1" customHeight="1">
      <c r="A173" s="397" t="s">
        <v>1912</v>
      </c>
      <c r="B173" s="398" t="s">
        <v>1141</v>
      </c>
      <c r="C173" s="399"/>
      <c r="D173" s="397"/>
      <c r="E173" s="400"/>
      <c r="F173" s="400"/>
      <c r="G173" s="400"/>
      <c r="H173" s="400"/>
      <c r="I173" s="400"/>
      <c r="J173" s="400"/>
      <c r="K173" s="399"/>
      <c r="L173" s="399"/>
      <c r="M173" s="399"/>
      <c r="N173" s="397"/>
    </row>
    <row r="174" spans="1:14" ht="35.1" customHeight="1">
      <c r="A174" s="360" t="s">
        <v>1913</v>
      </c>
      <c r="B174" s="361" t="s">
        <v>1147</v>
      </c>
      <c r="C174" s="363"/>
      <c r="D174" s="360"/>
      <c r="E174" s="363"/>
      <c r="F174" s="363"/>
      <c r="G174" s="363"/>
      <c r="H174" s="363"/>
      <c r="I174" s="363"/>
      <c r="J174" s="363"/>
      <c r="K174" s="363"/>
      <c r="L174" s="363"/>
      <c r="M174" s="364">
        <f>SUM(L175:L182)</f>
        <v>7.6999999999999993</v>
      </c>
      <c r="N174" s="360" t="s">
        <v>1725</v>
      </c>
    </row>
    <row r="175" spans="1:14" ht="35.1" customHeight="1">
      <c r="A175" s="365" t="s">
        <v>1914</v>
      </c>
      <c r="B175" s="366" t="s">
        <v>1915</v>
      </c>
      <c r="C175" s="368"/>
      <c r="D175" s="365">
        <v>1</v>
      </c>
      <c r="E175" s="368">
        <v>40.71</v>
      </c>
      <c r="F175" s="368"/>
      <c r="G175" s="368">
        <v>0.15</v>
      </c>
      <c r="H175" s="368"/>
      <c r="I175" s="368">
        <v>0.3</v>
      </c>
      <c r="J175" s="368"/>
      <c r="K175" s="369">
        <v>1.83</v>
      </c>
      <c r="L175" s="369">
        <v>1.83</v>
      </c>
      <c r="M175" s="368"/>
      <c r="N175" s="365"/>
    </row>
    <row r="176" spans="1:14" ht="35.1" customHeight="1">
      <c r="A176" s="365" t="s">
        <v>1916</v>
      </c>
      <c r="B176" s="366" t="s">
        <v>1917</v>
      </c>
      <c r="C176" s="368"/>
      <c r="D176" s="365">
        <v>6</v>
      </c>
      <c r="E176" s="369">
        <v>0.7</v>
      </c>
      <c r="F176" s="369"/>
      <c r="G176" s="369">
        <v>0.6</v>
      </c>
      <c r="H176" s="369"/>
      <c r="I176" s="369">
        <v>1</v>
      </c>
      <c r="J176" s="369"/>
      <c r="K176" s="368">
        <v>0.42</v>
      </c>
      <c r="L176" s="368">
        <v>2.52</v>
      </c>
      <c r="M176" s="368"/>
      <c r="N176" s="365"/>
    </row>
    <row r="177" spans="1:14" ht="35.1" customHeight="1">
      <c r="A177" s="365" t="s">
        <v>1918</v>
      </c>
      <c r="B177" s="366" t="s">
        <v>1919</v>
      </c>
      <c r="C177" s="368"/>
      <c r="D177" s="365">
        <v>4</v>
      </c>
      <c r="E177" s="369">
        <v>0.85</v>
      </c>
      <c r="F177" s="369"/>
      <c r="G177" s="369">
        <v>0.75</v>
      </c>
      <c r="H177" s="369"/>
      <c r="I177" s="369">
        <v>1</v>
      </c>
      <c r="J177" s="369"/>
      <c r="K177" s="368">
        <v>0.63749999999999996</v>
      </c>
      <c r="L177" s="368">
        <v>2.5499999999999998</v>
      </c>
      <c r="M177" s="368"/>
      <c r="N177" s="365"/>
    </row>
    <row r="178" spans="1:14" ht="35.1" customHeight="1">
      <c r="A178" s="365" t="s">
        <v>1920</v>
      </c>
      <c r="B178" s="366" t="s">
        <v>1921</v>
      </c>
      <c r="C178" s="368"/>
      <c r="D178" s="365">
        <v>1</v>
      </c>
      <c r="E178" s="369">
        <v>0.15</v>
      </c>
      <c r="F178" s="369"/>
      <c r="G178" s="369">
        <v>0.3</v>
      </c>
      <c r="H178" s="369"/>
      <c r="I178" s="369">
        <v>2.95</v>
      </c>
      <c r="J178" s="369"/>
      <c r="K178" s="368">
        <v>0.13275000000000001</v>
      </c>
      <c r="L178" s="368">
        <v>0.13</v>
      </c>
      <c r="M178" s="368"/>
      <c r="N178" s="365"/>
    </row>
    <row r="179" spans="1:14" ht="35.1" customHeight="1">
      <c r="A179" s="365" t="s">
        <v>1922</v>
      </c>
      <c r="B179" s="366" t="s">
        <v>1923</v>
      </c>
      <c r="C179" s="368"/>
      <c r="D179" s="365">
        <v>1</v>
      </c>
      <c r="E179" s="369">
        <v>0.15</v>
      </c>
      <c r="F179" s="369"/>
      <c r="G179" s="369">
        <v>0.3</v>
      </c>
      <c r="H179" s="369"/>
      <c r="I179" s="369">
        <v>3.15</v>
      </c>
      <c r="J179" s="369"/>
      <c r="K179" s="368">
        <v>0.14174999999999999</v>
      </c>
      <c r="L179" s="368">
        <v>0.14000000000000001</v>
      </c>
      <c r="M179" s="368"/>
      <c r="N179" s="365"/>
    </row>
    <row r="180" spans="1:14" ht="35.1" customHeight="1">
      <c r="A180" s="365" t="s">
        <v>1924</v>
      </c>
      <c r="B180" s="366" t="s">
        <v>1925</v>
      </c>
      <c r="C180" s="368"/>
      <c r="D180" s="365">
        <v>1</v>
      </c>
      <c r="E180" s="369">
        <v>0.15</v>
      </c>
      <c r="F180" s="369"/>
      <c r="G180" s="369">
        <v>0.3</v>
      </c>
      <c r="H180" s="369"/>
      <c r="I180" s="369">
        <v>5.15</v>
      </c>
      <c r="J180" s="369"/>
      <c r="K180" s="368">
        <v>0.23175000000000001</v>
      </c>
      <c r="L180" s="368">
        <v>0.23</v>
      </c>
      <c r="M180" s="368"/>
      <c r="N180" s="365"/>
    </row>
    <row r="181" spans="1:14" ht="35.1" customHeight="1">
      <c r="A181" s="365" t="s">
        <v>1926</v>
      </c>
      <c r="B181" s="366" t="s">
        <v>1927</v>
      </c>
      <c r="C181" s="368"/>
      <c r="D181" s="365">
        <v>1</v>
      </c>
      <c r="E181" s="369">
        <v>0.15</v>
      </c>
      <c r="F181" s="369"/>
      <c r="G181" s="369">
        <v>0.3</v>
      </c>
      <c r="H181" s="369"/>
      <c r="I181" s="369">
        <v>4.8499999999999996</v>
      </c>
      <c r="J181" s="369"/>
      <c r="K181" s="368">
        <v>0.21825</v>
      </c>
      <c r="L181" s="368">
        <v>0.22</v>
      </c>
      <c r="M181" s="368"/>
      <c r="N181" s="365"/>
    </row>
    <row r="182" spans="1:14" ht="35.1" customHeight="1">
      <c r="A182" s="365" t="s">
        <v>1928</v>
      </c>
      <c r="B182" s="366" t="s">
        <v>1929</v>
      </c>
      <c r="C182" s="368"/>
      <c r="D182" s="365">
        <v>1</v>
      </c>
      <c r="E182" s="369">
        <v>0.15</v>
      </c>
      <c r="F182" s="369"/>
      <c r="G182" s="369">
        <v>0.3</v>
      </c>
      <c r="H182" s="369"/>
      <c r="I182" s="369">
        <v>1.8</v>
      </c>
      <c r="J182" s="369"/>
      <c r="K182" s="368">
        <v>8.1000000000000003E-2</v>
      </c>
      <c r="L182" s="368">
        <v>0.08</v>
      </c>
      <c r="M182" s="368"/>
      <c r="N182" s="365"/>
    </row>
    <row r="183" spans="1:14" ht="35.1" customHeight="1">
      <c r="A183" s="360" t="s">
        <v>1930</v>
      </c>
      <c r="B183" s="361" t="s">
        <v>1195</v>
      </c>
      <c r="C183" s="363"/>
      <c r="D183" s="360"/>
      <c r="E183" s="363"/>
      <c r="F183" s="363"/>
      <c r="G183" s="363"/>
      <c r="H183" s="363"/>
      <c r="I183" s="363"/>
      <c r="J183" s="363"/>
      <c r="K183" s="363"/>
      <c r="L183" s="363"/>
      <c r="M183" s="364">
        <f>L184</f>
        <v>4.17</v>
      </c>
      <c r="N183" s="360" t="s">
        <v>1725</v>
      </c>
    </row>
    <row r="184" spans="1:14" ht="35.1" customHeight="1">
      <c r="A184" s="365" t="s">
        <v>1931</v>
      </c>
      <c r="B184" s="366"/>
      <c r="C184" s="368"/>
      <c r="D184" s="365">
        <v>1</v>
      </c>
      <c r="E184" s="369">
        <v>4.17</v>
      </c>
      <c r="F184" s="368"/>
      <c r="G184" s="368"/>
      <c r="H184" s="368"/>
      <c r="I184" s="368"/>
      <c r="J184" s="368"/>
      <c r="K184" s="369">
        <v>4.17</v>
      </c>
      <c r="L184" s="369">
        <v>4.17</v>
      </c>
      <c r="M184" s="368"/>
      <c r="N184" s="365"/>
    </row>
    <row r="185" spans="1:14" ht="35.1" customHeight="1">
      <c r="A185" s="360" t="s">
        <v>1932</v>
      </c>
      <c r="B185" s="361" t="s">
        <v>1333</v>
      </c>
      <c r="C185" s="363"/>
      <c r="D185" s="360"/>
      <c r="E185" s="363"/>
      <c r="F185" s="363"/>
      <c r="G185" s="363"/>
      <c r="H185" s="363"/>
      <c r="I185" s="363"/>
      <c r="J185" s="363"/>
      <c r="K185" s="363"/>
      <c r="L185" s="363"/>
      <c r="M185" s="364">
        <f>L186</f>
        <v>12.97</v>
      </c>
      <c r="N185" s="360" t="s">
        <v>1725</v>
      </c>
    </row>
    <row r="186" spans="1:14" ht="35.1" customHeight="1">
      <c r="A186" s="365" t="s">
        <v>1933</v>
      </c>
      <c r="B186" s="366"/>
      <c r="C186" s="368"/>
      <c r="D186" s="365">
        <v>1</v>
      </c>
      <c r="E186" s="368">
        <v>32.43</v>
      </c>
      <c r="F186" s="368"/>
      <c r="G186" s="368">
        <v>0.4</v>
      </c>
      <c r="H186" s="368"/>
      <c r="I186" s="368"/>
      <c r="J186" s="368"/>
      <c r="K186" s="369">
        <v>12.97</v>
      </c>
      <c r="L186" s="369">
        <v>12.97</v>
      </c>
      <c r="M186" s="368"/>
      <c r="N186" s="365"/>
    </row>
    <row r="187" spans="1:14" ht="35.1" customHeight="1">
      <c r="A187" s="397" t="s">
        <v>1934</v>
      </c>
      <c r="B187" s="398" t="s">
        <v>1493</v>
      </c>
      <c r="C187" s="399"/>
      <c r="D187" s="397"/>
      <c r="E187" s="400"/>
      <c r="F187" s="400"/>
      <c r="G187" s="400"/>
      <c r="H187" s="400"/>
      <c r="I187" s="400"/>
      <c r="J187" s="400"/>
      <c r="K187" s="399"/>
      <c r="L187" s="399"/>
      <c r="M187" s="399"/>
      <c r="N187" s="397"/>
    </row>
    <row r="188" spans="1:14" ht="38.25">
      <c r="A188" s="360" t="s">
        <v>1935</v>
      </c>
      <c r="B188" s="361" t="s">
        <v>1178</v>
      </c>
      <c r="C188" s="363"/>
      <c r="D188" s="360"/>
      <c r="E188" s="364"/>
      <c r="F188" s="364"/>
      <c r="G188" s="364"/>
      <c r="H188" s="364"/>
      <c r="I188" s="364"/>
      <c r="J188" s="364"/>
      <c r="K188" s="363"/>
      <c r="L188" s="363"/>
      <c r="M188" s="364">
        <f>L189</f>
        <v>24.65</v>
      </c>
      <c r="N188" s="360" t="s">
        <v>1143</v>
      </c>
    </row>
    <row r="189" spans="1:14" ht="35.1" customHeight="1">
      <c r="A189" s="365" t="s">
        <v>1936</v>
      </c>
      <c r="B189" s="366"/>
      <c r="C189" s="368"/>
      <c r="D189" s="365">
        <v>24.65</v>
      </c>
      <c r="E189" s="369"/>
      <c r="F189" s="369"/>
      <c r="G189" s="369"/>
      <c r="H189" s="369"/>
      <c r="I189" s="369"/>
      <c r="J189" s="369"/>
      <c r="K189" s="369">
        <v>1</v>
      </c>
      <c r="L189" s="369">
        <v>24.65</v>
      </c>
      <c r="M189" s="368"/>
      <c r="N189" s="365"/>
    </row>
    <row r="190" spans="1:14" ht="35.1" customHeight="1">
      <c r="A190" s="360" t="s">
        <v>1937</v>
      </c>
      <c r="B190" s="361" t="s">
        <v>1214</v>
      </c>
      <c r="C190" s="363"/>
      <c r="D190" s="360"/>
      <c r="E190" s="364"/>
      <c r="F190" s="364"/>
      <c r="G190" s="364"/>
      <c r="H190" s="364"/>
      <c r="I190" s="364"/>
      <c r="J190" s="364"/>
      <c r="K190" s="363"/>
      <c r="L190" s="363"/>
      <c r="M190" s="363">
        <f>SUM(L191:L198)</f>
        <v>7.75</v>
      </c>
      <c r="N190" s="360" t="s">
        <v>1042</v>
      </c>
    </row>
    <row r="191" spans="1:14" ht="35.1" customHeight="1">
      <c r="A191" s="365" t="s">
        <v>1938</v>
      </c>
      <c r="B191" s="366" t="s">
        <v>1939</v>
      </c>
      <c r="C191" s="368"/>
      <c r="D191" s="365"/>
      <c r="E191" s="369"/>
      <c r="F191" s="369"/>
      <c r="G191" s="369"/>
      <c r="H191" s="369"/>
      <c r="I191" s="369"/>
      <c r="J191" s="369"/>
      <c r="K191" s="368">
        <v>1</v>
      </c>
      <c r="L191" s="368">
        <v>0</v>
      </c>
      <c r="M191" s="368"/>
      <c r="N191" s="365"/>
    </row>
    <row r="192" spans="1:14" ht="35.1" customHeight="1">
      <c r="A192" s="365" t="s">
        <v>1940</v>
      </c>
      <c r="B192" s="366" t="s">
        <v>1917</v>
      </c>
      <c r="C192" s="368"/>
      <c r="D192" s="365">
        <v>6</v>
      </c>
      <c r="E192" s="369">
        <v>0.7</v>
      </c>
      <c r="F192" s="369"/>
      <c r="G192" s="369">
        <v>0.6</v>
      </c>
      <c r="H192" s="369"/>
      <c r="I192" s="369"/>
      <c r="J192" s="369"/>
      <c r="K192" s="368">
        <v>0.42</v>
      </c>
      <c r="L192" s="368">
        <v>2.52</v>
      </c>
      <c r="M192" s="368"/>
      <c r="N192" s="365"/>
    </row>
    <row r="193" spans="1:14" ht="35.1" customHeight="1">
      <c r="A193" s="365" t="s">
        <v>1941</v>
      </c>
      <c r="B193" s="366" t="s">
        <v>1919</v>
      </c>
      <c r="C193" s="368"/>
      <c r="D193" s="365">
        <v>4</v>
      </c>
      <c r="E193" s="369">
        <v>0.85</v>
      </c>
      <c r="F193" s="369"/>
      <c r="G193" s="369">
        <v>0.75</v>
      </c>
      <c r="H193" s="369"/>
      <c r="I193" s="369"/>
      <c r="J193" s="369"/>
      <c r="K193" s="368">
        <v>0.63749999999999996</v>
      </c>
      <c r="L193" s="368">
        <v>2.5499999999999998</v>
      </c>
      <c r="M193" s="368"/>
      <c r="N193" s="365"/>
    </row>
    <row r="194" spans="1:14" ht="35.1" customHeight="1">
      <c r="A194" s="365" t="s">
        <v>1942</v>
      </c>
      <c r="B194" s="366" t="s">
        <v>1921</v>
      </c>
      <c r="C194" s="368"/>
      <c r="D194" s="365">
        <v>1</v>
      </c>
      <c r="E194" s="369">
        <v>0.15</v>
      </c>
      <c r="F194" s="369"/>
      <c r="G194" s="369">
        <v>2.95</v>
      </c>
      <c r="H194" s="369"/>
      <c r="I194" s="369"/>
      <c r="J194" s="369"/>
      <c r="K194" s="368">
        <v>0.4425</v>
      </c>
      <c r="L194" s="368">
        <v>0.44</v>
      </c>
      <c r="M194" s="368"/>
      <c r="N194" s="365"/>
    </row>
    <row r="195" spans="1:14" ht="35.1" customHeight="1">
      <c r="A195" s="365" t="s">
        <v>1943</v>
      </c>
      <c r="B195" s="366" t="s">
        <v>1923</v>
      </c>
      <c r="C195" s="368"/>
      <c r="D195" s="365">
        <v>1</v>
      </c>
      <c r="E195" s="369">
        <v>0.15</v>
      </c>
      <c r="F195" s="369"/>
      <c r="G195" s="369">
        <v>3.15</v>
      </c>
      <c r="H195" s="369"/>
      <c r="I195" s="369"/>
      <c r="J195" s="369"/>
      <c r="K195" s="368">
        <v>0.47249999999999998</v>
      </c>
      <c r="L195" s="368">
        <v>0.47</v>
      </c>
      <c r="M195" s="368"/>
      <c r="N195" s="365"/>
    </row>
    <row r="196" spans="1:14" ht="35.1" customHeight="1">
      <c r="A196" s="365" t="s">
        <v>1944</v>
      </c>
      <c r="B196" s="366" t="s">
        <v>1925</v>
      </c>
      <c r="C196" s="368"/>
      <c r="D196" s="365">
        <v>1</v>
      </c>
      <c r="E196" s="369">
        <v>0.15</v>
      </c>
      <c r="F196" s="369"/>
      <c r="G196" s="369">
        <v>5.15</v>
      </c>
      <c r="H196" s="369"/>
      <c r="I196" s="369"/>
      <c r="J196" s="369"/>
      <c r="K196" s="368">
        <v>0.77249999999999996</v>
      </c>
      <c r="L196" s="368">
        <v>0.77</v>
      </c>
      <c r="M196" s="368"/>
      <c r="N196" s="365"/>
    </row>
    <row r="197" spans="1:14" ht="35.1" customHeight="1">
      <c r="A197" s="365" t="s">
        <v>1945</v>
      </c>
      <c r="B197" s="366" t="s">
        <v>1927</v>
      </c>
      <c r="C197" s="368"/>
      <c r="D197" s="365">
        <v>1</v>
      </c>
      <c r="E197" s="369">
        <v>0.15</v>
      </c>
      <c r="F197" s="369"/>
      <c r="G197" s="369">
        <v>4.8499999999999996</v>
      </c>
      <c r="H197" s="369"/>
      <c r="I197" s="369"/>
      <c r="J197" s="369"/>
      <c r="K197" s="368">
        <v>0.72750000000000004</v>
      </c>
      <c r="L197" s="368">
        <v>0.73</v>
      </c>
      <c r="M197" s="368"/>
      <c r="N197" s="365"/>
    </row>
    <row r="198" spans="1:14" ht="35.1" customHeight="1">
      <c r="A198" s="365" t="s">
        <v>1946</v>
      </c>
      <c r="B198" s="366" t="s">
        <v>1929</v>
      </c>
      <c r="C198" s="368"/>
      <c r="D198" s="365">
        <v>1</v>
      </c>
      <c r="E198" s="369">
        <v>0.15</v>
      </c>
      <c r="F198" s="369"/>
      <c r="G198" s="369">
        <v>1.8</v>
      </c>
      <c r="H198" s="369"/>
      <c r="I198" s="369"/>
      <c r="J198" s="369"/>
      <c r="K198" s="368">
        <v>0.27</v>
      </c>
      <c r="L198" s="368">
        <v>0.27</v>
      </c>
      <c r="M198" s="368"/>
      <c r="N198" s="365"/>
    </row>
    <row r="199" spans="1:14" ht="35.1" customHeight="1">
      <c r="A199" s="360" t="s">
        <v>1947</v>
      </c>
      <c r="B199" s="361" t="s">
        <v>1510</v>
      </c>
      <c r="C199" s="363"/>
      <c r="D199" s="360"/>
      <c r="E199" s="364"/>
      <c r="F199" s="364"/>
      <c r="G199" s="364"/>
      <c r="H199" s="364"/>
      <c r="I199" s="364"/>
      <c r="J199" s="364"/>
      <c r="K199" s="363"/>
      <c r="L199" s="363"/>
      <c r="M199" s="363">
        <f>L200</f>
        <v>7.75</v>
      </c>
      <c r="N199" s="360" t="s">
        <v>1042</v>
      </c>
    </row>
    <row r="200" spans="1:14" ht="35.1" customHeight="1">
      <c r="A200" s="365" t="s">
        <v>1948</v>
      </c>
      <c r="B200" s="366" t="s">
        <v>1949</v>
      </c>
      <c r="C200" s="368" t="s">
        <v>1950</v>
      </c>
      <c r="D200" s="365">
        <v>1</v>
      </c>
      <c r="E200" s="369">
        <v>7.75</v>
      </c>
      <c r="F200" s="369"/>
      <c r="G200" s="369"/>
      <c r="H200" s="369"/>
      <c r="I200" s="369"/>
      <c r="J200" s="369"/>
      <c r="K200" s="368">
        <v>7.75</v>
      </c>
      <c r="L200" s="368">
        <v>7.75</v>
      </c>
      <c r="M200" s="368"/>
      <c r="N200" s="365"/>
    </row>
    <row r="201" spans="1:14" ht="35.1" customHeight="1">
      <c r="A201" s="360" t="s">
        <v>1951</v>
      </c>
      <c r="B201" s="361" t="s">
        <v>1511</v>
      </c>
      <c r="C201" s="363"/>
      <c r="D201" s="360"/>
      <c r="E201" s="364"/>
      <c r="F201" s="364"/>
      <c r="G201" s="364"/>
      <c r="H201" s="364"/>
      <c r="I201" s="364"/>
      <c r="J201" s="364"/>
      <c r="K201" s="363"/>
      <c r="L201" s="363"/>
      <c r="M201" s="363">
        <f>SUM(L202:L204)</f>
        <v>46.56</v>
      </c>
      <c r="N201" s="360" t="s">
        <v>1042</v>
      </c>
    </row>
    <row r="202" spans="1:14" ht="35.1" customHeight="1">
      <c r="A202" s="365" t="s">
        <v>1952</v>
      </c>
      <c r="B202" s="366" t="s">
        <v>1939</v>
      </c>
      <c r="C202" s="368"/>
      <c r="D202" s="365"/>
      <c r="E202" s="369"/>
      <c r="F202" s="369"/>
      <c r="G202" s="369"/>
      <c r="H202" s="369"/>
      <c r="I202" s="369"/>
      <c r="J202" s="369"/>
      <c r="K202" s="368">
        <v>1</v>
      </c>
      <c r="L202" s="368">
        <v>0</v>
      </c>
      <c r="M202" s="368"/>
      <c r="N202" s="365"/>
    </row>
    <row r="203" spans="1:14" ht="35.1" customHeight="1">
      <c r="A203" s="365" t="s">
        <v>1953</v>
      </c>
      <c r="B203" s="366" t="s">
        <v>1788</v>
      </c>
      <c r="C203" s="368"/>
      <c r="D203" s="365">
        <v>1</v>
      </c>
      <c r="E203" s="369">
        <v>15.1</v>
      </c>
      <c r="F203" s="369"/>
      <c r="G203" s="369"/>
      <c r="H203" s="369"/>
      <c r="I203" s="369"/>
      <c r="J203" s="369"/>
      <c r="K203" s="368">
        <v>15.1</v>
      </c>
      <c r="L203" s="368">
        <v>15.1</v>
      </c>
      <c r="M203" s="368"/>
      <c r="N203" s="365"/>
    </row>
    <row r="204" spans="1:14" ht="35.1" customHeight="1">
      <c r="A204" s="365" t="s">
        <v>1954</v>
      </c>
      <c r="B204" s="366" t="s">
        <v>1784</v>
      </c>
      <c r="C204" s="368"/>
      <c r="D204" s="365">
        <v>1</v>
      </c>
      <c r="E204" s="369">
        <v>31.46</v>
      </c>
      <c r="F204" s="369"/>
      <c r="G204" s="369"/>
      <c r="H204" s="369"/>
      <c r="I204" s="369"/>
      <c r="J204" s="369"/>
      <c r="K204" s="368">
        <v>31.46</v>
      </c>
      <c r="L204" s="368">
        <v>31.46</v>
      </c>
      <c r="M204" s="368"/>
      <c r="N204" s="365"/>
    </row>
    <row r="205" spans="1:14" ht="35.1" customHeight="1">
      <c r="A205" s="360" t="s">
        <v>1955</v>
      </c>
      <c r="B205" s="361" t="s">
        <v>1223</v>
      </c>
      <c r="C205" s="363"/>
      <c r="D205" s="360"/>
      <c r="E205" s="364"/>
      <c r="F205" s="364"/>
      <c r="G205" s="364"/>
      <c r="H205" s="364"/>
      <c r="I205" s="364"/>
      <c r="J205" s="364"/>
      <c r="K205" s="363"/>
      <c r="L205" s="363"/>
      <c r="M205" s="363">
        <f>SUM(L206:L208)</f>
        <v>36.599999999999994</v>
      </c>
      <c r="N205" s="360" t="s">
        <v>1148</v>
      </c>
    </row>
    <row r="206" spans="1:14" ht="35.1" customHeight="1">
      <c r="A206" s="365" t="s">
        <v>1956</v>
      </c>
      <c r="B206" s="366" t="s">
        <v>1939</v>
      </c>
      <c r="C206" s="368"/>
      <c r="D206" s="365"/>
      <c r="E206" s="369"/>
      <c r="F206" s="369"/>
      <c r="G206" s="369"/>
      <c r="H206" s="369"/>
      <c r="I206" s="369"/>
      <c r="J206" s="369"/>
      <c r="K206" s="368">
        <v>1</v>
      </c>
      <c r="L206" s="368">
        <v>0</v>
      </c>
      <c r="M206" s="368"/>
      <c r="N206" s="365"/>
    </row>
    <row r="207" spans="1:14" ht="35.1" customHeight="1">
      <c r="A207" s="365" t="s">
        <v>1957</v>
      </c>
      <c r="B207" s="366" t="s">
        <v>1788</v>
      </c>
      <c r="C207" s="368"/>
      <c r="D207" s="365">
        <v>1</v>
      </c>
      <c r="E207" s="369">
        <v>8.6999999999999993</v>
      </c>
      <c r="F207" s="369"/>
      <c r="G207" s="369"/>
      <c r="H207" s="369"/>
      <c r="I207" s="369"/>
      <c r="J207" s="369"/>
      <c r="K207" s="368">
        <v>8.6999999999999993</v>
      </c>
      <c r="L207" s="368">
        <v>8.6999999999999993</v>
      </c>
      <c r="M207" s="368"/>
      <c r="N207" s="365"/>
    </row>
    <row r="208" spans="1:14" ht="35.1" customHeight="1">
      <c r="A208" s="365" t="s">
        <v>1958</v>
      </c>
      <c r="B208" s="366" t="s">
        <v>1784</v>
      </c>
      <c r="C208" s="368"/>
      <c r="D208" s="365">
        <v>1</v>
      </c>
      <c r="E208" s="369">
        <v>27.9</v>
      </c>
      <c r="F208" s="369"/>
      <c r="G208" s="369"/>
      <c r="H208" s="369"/>
      <c r="I208" s="369"/>
      <c r="J208" s="369"/>
      <c r="K208" s="368">
        <v>27.9</v>
      </c>
      <c r="L208" s="368">
        <v>27.9</v>
      </c>
      <c r="M208" s="368"/>
      <c r="N208" s="365"/>
    </row>
    <row r="209" spans="1:14" ht="35.1" customHeight="1">
      <c r="A209" s="360" t="s">
        <v>1959</v>
      </c>
      <c r="B209" s="361" t="s">
        <v>1219</v>
      </c>
      <c r="C209" s="363"/>
      <c r="D209" s="360"/>
      <c r="E209" s="364"/>
      <c r="F209" s="364"/>
      <c r="G209" s="364"/>
      <c r="H209" s="364"/>
      <c r="I209" s="364"/>
      <c r="J209" s="364"/>
      <c r="K209" s="363"/>
      <c r="L209" s="363"/>
      <c r="M209" s="363">
        <f>SUM(L210:L211)</f>
        <v>0.7</v>
      </c>
      <c r="N209" s="360" t="s">
        <v>1148</v>
      </c>
    </row>
    <row r="210" spans="1:14" ht="35.1" customHeight="1">
      <c r="A210" s="365" t="s">
        <v>1960</v>
      </c>
      <c r="B210" s="366" t="s">
        <v>1939</v>
      </c>
      <c r="C210" s="368"/>
      <c r="D210" s="365"/>
      <c r="E210" s="369"/>
      <c r="F210" s="369"/>
      <c r="G210" s="369"/>
      <c r="H210" s="369"/>
      <c r="I210" s="369"/>
      <c r="J210" s="369"/>
      <c r="K210" s="368">
        <v>1</v>
      </c>
      <c r="L210" s="368">
        <v>0</v>
      </c>
      <c r="M210" s="368"/>
      <c r="N210" s="365"/>
    </row>
    <row r="211" spans="1:14" ht="35.1" customHeight="1">
      <c r="A211" s="365" t="s">
        <v>1961</v>
      </c>
      <c r="B211" s="366" t="s">
        <v>1784</v>
      </c>
      <c r="C211" s="368"/>
      <c r="D211" s="365">
        <v>1</v>
      </c>
      <c r="E211" s="369">
        <v>0.7</v>
      </c>
      <c r="F211" s="369"/>
      <c r="G211" s="369"/>
      <c r="H211" s="369"/>
      <c r="I211" s="369"/>
      <c r="J211" s="369"/>
      <c r="K211" s="368">
        <v>0.7</v>
      </c>
      <c r="L211" s="368">
        <v>0.7</v>
      </c>
      <c r="M211" s="368"/>
      <c r="N211" s="365"/>
    </row>
    <row r="212" spans="1:14" ht="35.1" customHeight="1">
      <c r="A212" s="360" t="s">
        <v>1962</v>
      </c>
      <c r="B212" s="361" t="s">
        <v>1220</v>
      </c>
      <c r="C212" s="363"/>
      <c r="D212" s="360"/>
      <c r="E212" s="364"/>
      <c r="F212" s="364"/>
      <c r="G212" s="364"/>
      <c r="H212" s="364"/>
      <c r="I212" s="364"/>
      <c r="J212" s="364"/>
      <c r="K212" s="363"/>
      <c r="L212" s="363"/>
      <c r="M212" s="363">
        <f>SUM(L213:L215)</f>
        <v>93.6</v>
      </c>
      <c r="N212" s="360" t="s">
        <v>1148</v>
      </c>
    </row>
    <row r="213" spans="1:14" ht="35.1" customHeight="1">
      <c r="A213" s="365" t="s">
        <v>1963</v>
      </c>
      <c r="B213" s="366" t="s">
        <v>1939</v>
      </c>
      <c r="C213" s="368"/>
      <c r="D213" s="365"/>
      <c r="E213" s="369"/>
      <c r="F213" s="369"/>
      <c r="G213" s="369"/>
      <c r="H213" s="369"/>
      <c r="I213" s="369"/>
      <c r="J213" s="369"/>
      <c r="K213" s="368">
        <v>1</v>
      </c>
      <c r="L213" s="368">
        <v>0</v>
      </c>
      <c r="M213" s="368"/>
      <c r="N213" s="365"/>
    </row>
    <row r="214" spans="1:14" ht="35.1" customHeight="1">
      <c r="A214" s="365" t="s">
        <v>1964</v>
      </c>
      <c r="B214" s="366" t="s">
        <v>1788</v>
      </c>
      <c r="C214" s="368"/>
      <c r="D214" s="365">
        <v>1</v>
      </c>
      <c r="E214" s="369">
        <v>44</v>
      </c>
      <c r="F214" s="369"/>
      <c r="G214" s="369"/>
      <c r="H214" s="369"/>
      <c r="I214" s="369"/>
      <c r="J214" s="369"/>
      <c r="K214" s="368">
        <v>44</v>
      </c>
      <c r="L214" s="368">
        <v>44</v>
      </c>
      <c r="M214" s="368"/>
      <c r="N214" s="365"/>
    </row>
    <row r="215" spans="1:14" ht="35.1" customHeight="1">
      <c r="A215" s="365" t="s">
        <v>1965</v>
      </c>
      <c r="B215" s="366" t="s">
        <v>1784</v>
      </c>
      <c r="C215" s="368"/>
      <c r="D215" s="365">
        <v>1</v>
      </c>
      <c r="E215" s="369">
        <v>49.6</v>
      </c>
      <c r="F215" s="369"/>
      <c r="G215" s="369"/>
      <c r="H215" s="369"/>
      <c r="I215" s="369"/>
      <c r="J215" s="369"/>
      <c r="K215" s="368">
        <v>49.6</v>
      </c>
      <c r="L215" s="368">
        <v>49.6</v>
      </c>
      <c r="M215" s="368"/>
      <c r="N215" s="365"/>
    </row>
    <row r="216" spans="1:14" ht="35.1" customHeight="1">
      <c r="A216" s="360" t="s">
        <v>1966</v>
      </c>
      <c r="B216" s="361" t="s">
        <v>1221</v>
      </c>
      <c r="C216" s="363"/>
      <c r="D216" s="360"/>
      <c r="E216" s="364"/>
      <c r="F216" s="364"/>
      <c r="G216" s="364"/>
      <c r="H216" s="364"/>
      <c r="I216" s="364"/>
      <c r="J216" s="364"/>
      <c r="K216" s="363"/>
      <c r="L216" s="363"/>
      <c r="M216" s="363">
        <f>SUM(L217:L219)</f>
        <v>68.900000000000006</v>
      </c>
      <c r="N216" s="360" t="s">
        <v>1148</v>
      </c>
    </row>
    <row r="217" spans="1:14" ht="35.1" customHeight="1">
      <c r="A217" s="365" t="s">
        <v>1967</v>
      </c>
      <c r="B217" s="366" t="s">
        <v>1939</v>
      </c>
      <c r="C217" s="368"/>
      <c r="D217" s="365"/>
      <c r="E217" s="369"/>
      <c r="F217" s="369"/>
      <c r="G217" s="369"/>
      <c r="H217" s="369"/>
      <c r="I217" s="369"/>
      <c r="J217" s="369"/>
      <c r="K217" s="368">
        <v>1</v>
      </c>
      <c r="L217" s="368">
        <v>0</v>
      </c>
      <c r="M217" s="368"/>
      <c r="N217" s="365"/>
    </row>
    <row r="218" spans="1:14" ht="35.1" customHeight="1">
      <c r="A218" s="365" t="s">
        <v>1968</v>
      </c>
      <c r="B218" s="366" t="s">
        <v>1788</v>
      </c>
      <c r="C218" s="368"/>
      <c r="D218" s="365">
        <v>1</v>
      </c>
      <c r="E218" s="369">
        <v>30.8</v>
      </c>
      <c r="F218" s="369"/>
      <c r="G218" s="369"/>
      <c r="H218" s="369"/>
      <c r="I218" s="369"/>
      <c r="J218" s="369"/>
      <c r="K218" s="368">
        <v>30.8</v>
      </c>
      <c r="L218" s="368">
        <v>30.8</v>
      </c>
      <c r="M218" s="368"/>
      <c r="N218" s="365"/>
    </row>
    <row r="219" spans="1:14" ht="35.1" customHeight="1">
      <c r="A219" s="365" t="s">
        <v>1969</v>
      </c>
      <c r="B219" s="366" t="s">
        <v>1784</v>
      </c>
      <c r="C219" s="368"/>
      <c r="D219" s="365">
        <v>1</v>
      </c>
      <c r="E219" s="369">
        <v>38.1</v>
      </c>
      <c r="F219" s="369"/>
      <c r="G219" s="369"/>
      <c r="H219" s="369"/>
      <c r="I219" s="369"/>
      <c r="J219" s="369"/>
      <c r="K219" s="368">
        <v>38.1</v>
      </c>
      <c r="L219" s="368">
        <v>38.1</v>
      </c>
      <c r="M219" s="368"/>
      <c r="N219" s="365"/>
    </row>
    <row r="220" spans="1:14" ht="35.1" customHeight="1">
      <c r="A220" s="360" t="s">
        <v>1970</v>
      </c>
      <c r="B220" s="361" t="s">
        <v>1222</v>
      </c>
      <c r="C220" s="363"/>
      <c r="D220" s="360"/>
      <c r="E220" s="364"/>
      <c r="F220" s="364"/>
      <c r="G220" s="364"/>
      <c r="H220" s="364"/>
      <c r="I220" s="364"/>
      <c r="J220" s="364"/>
      <c r="K220" s="363"/>
      <c r="L220" s="363"/>
      <c r="M220" s="363">
        <f>SUM(L221:L222)</f>
        <v>17</v>
      </c>
      <c r="N220" s="360" t="s">
        <v>1148</v>
      </c>
    </row>
    <row r="221" spans="1:14" ht="35.1" customHeight="1">
      <c r="A221" s="365" t="s">
        <v>1971</v>
      </c>
      <c r="B221" s="366" t="s">
        <v>1939</v>
      </c>
      <c r="C221" s="368"/>
      <c r="D221" s="365"/>
      <c r="E221" s="369"/>
      <c r="F221" s="369"/>
      <c r="G221" s="369"/>
      <c r="H221" s="369"/>
      <c r="I221" s="369"/>
      <c r="J221" s="369"/>
      <c r="K221" s="368">
        <v>1</v>
      </c>
      <c r="L221" s="368">
        <v>0</v>
      </c>
      <c r="M221" s="368"/>
      <c r="N221" s="365"/>
    </row>
    <row r="222" spans="1:14" ht="35.1" customHeight="1">
      <c r="A222" s="365" t="s">
        <v>1972</v>
      </c>
      <c r="B222" s="366" t="s">
        <v>1788</v>
      </c>
      <c r="C222" s="368"/>
      <c r="D222" s="365">
        <v>1</v>
      </c>
      <c r="E222" s="369">
        <v>17</v>
      </c>
      <c r="F222" s="369"/>
      <c r="G222" s="369"/>
      <c r="H222" s="369"/>
      <c r="I222" s="369"/>
      <c r="J222" s="369"/>
      <c r="K222" s="368">
        <v>17</v>
      </c>
      <c r="L222" s="368">
        <v>17</v>
      </c>
      <c r="M222" s="368"/>
      <c r="N222" s="365"/>
    </row>
    <row r="223" spans="1:14" ht="35.1" customHeight="1">
      <c r="A223" s="360" t="s">
        <v>1973</v>
      </c>
      <c r="B223" s="361" t="s">
        <v>1512</v>
      </c>
      <c r="C223" s="363"/>
      <c r="D223" s="360"/>
      <c r="E223" s="364"/>
      <c r="F223" s="364"/>
      <c r="G223" s="364"/>
      <c r="H223" s="364"/>
      <c r="I223" s="364"/>
      <c r="J223" s="364"/>
      <c r="K223" s="363"/>
      <c r="L223" s="363"/>
      <c r="M223" s="363">
        <f>SUM(L224:L226)</f>
        <v>3.53</v>
      </c>
      <c r="N223" s="360" t="s">
        <v>1725</v>
      </c>
    </row>
    <row r="224" spans="1:14" ht="35.1" customHeight="1">
      <c r="A224" s="365" t="s">
        <v>1974</v>
      </c>
      <c r="B224" s="366" t="s">
        <v>1939</v>
      </c>
      <c r="C224" s="368"/>
      <c r="D224" s="365"/>
      <c r="E224" s="369"/>
      <c r="F224" s="369"/>
      <c r="G224" s="369"/>
      <c r="H224" s="369"/>
      <c r="I224" s="369"/>
      <c r="J224" s="369"/>
      <c r="K224" s="368">
        <v>1</v>
      </c>
      <c r="L224" s="368">
        <v>0</v>
      </c>
      <c r="M224" s="368"/>
      <c r="N224" s="365"/>
    </row>
    <row r="225" spans="1:16384" customFormat="1" ht="35.1" customHeight="1">
      <c r="A225" s="365" t="s">
        <v>1975</v>
      </c>
      <c r="B225" s="366" t="s">
        <v>1788</v>
      </c>
      <c r="C225" s="368"/>
      <c r="D225" s="365">
        <v>1</v>
      </c>
      <c r="E225" s="369">
        <v>1.64</v>
      </c>
      <c r="F225" s="369"/>
      <c r="G225" s="369"/>
      <c r="H225" s="369"/>
      <c r="I225" s="369"/>
      <c r="J225" s="369"/>
      <c r="K225" s="368">
        <v>1.64</v>
      </c>
      <c r="L225" s="368">
        <v>1.64</v>
      </c>
      <c r="M225" s="368"/>
      <c r="N225" s="365"/>
    </row>
    <row r="226" spans="1:16384" customFormat="1" ht="35.1" customHeight="1">
      <c r="A226" s="365" t="s">
        <v>1976</v>
      </c>
      <c r="B226" s="366" t="s">
        <v>1784</v>
      </c>
      <c r="C226" s="368"/>
      <c r="D226" s="365">
        <v>1</v>
      </c>
      <c r="E226" s="369">
        <v>1.89</v>
      </c>
      <c r="F226" s="369"/>
      <c r="G226" s="369"/>
      <c r="H226" s="369"/>
      <c r="I226" s="369"/>
      <c r="J226" s="369"/>
      <c r="K226" s="368">
        <v>1.89</v>
      </c>
      <c r="L226" s="368">
        <v>1.89</v>
      </c>
      <c r="M226" s="368"/>
      <c r="N226" s="365"/>
    </row>
    <row r="227" spans="1:16384" customFormat="1" ht="35.1" customHeight="1">
      <c r="A227" s="360" t="s">
        <v>1977</v>
      </c>
      <c r="B227" s="361" t="s">
        <v>1513</v>
      </c>
      <c r="C227" s="363"/>
      <c r="D227" s="360"/>
      <c r="E227" s="364"/>
      <c r="F227" s="364"/>
      <c r="G227" s="364"/>
      <c r="H227" s="364"/>
      <c r="I227" s="364"/>
      <c r="J227" s="364"/>
      <c r="K227" s="363"/>
      <c r="L227" s="363"/>
      <c r="M227" s="363">
        <f>SUM(L228:L233)</f>
        <v>13.42</v>
      </c>
      <c r="N227" s="360" t="s">
        <v>1042</v>
      </c>
    </row>
    <row r="228" spans="1:16384" customFormat="1" ht="35.1" customHeight="1">
      <c r="A228" s="365" t="s">
        <v>1978</v>
      </c>
      <c r="B228" s="366" t="s">
        <v>1939</v>
      </c>
      <c r="C228" s="368"/>
      <c r="D228" s="365"/>
      <c r="E228" s="369"/>
      <c r="F228" s="369"/>
      <c r="G228" s="369"/>
      <c r="H228" s="369"/>
      <c r="I228" s="369"/>
      <c r="J228" s="369"/>
      <c r="K228" s="368">
        <v>1</v>
      </c>
      <c r="L228" s="368">
        <v>0</v>
      </c>
      <c r="M228" s="368"/>
      <c r="N228" s="365"/>
    </row>
    <row r="229" spans="1:16384" customFormat="1" ht="35.1" customHeight="1">
      <c r="A229" s="365" t="s">
        <v>1979</v>
      </c>
      <c r="B229" s="366" t="s">
        <v>1921</v>
      </c>
      <c r="C229" s="368"/>
      <c r="D229" s="365">
        <v>1</v>
      </c>
      <c r="E229" s="369">
        <v>2.95</v>
      </c>
      <c r="F229" s="369"/>
      <c r="G229" s="369">
        <v>0.75</v>
      </c>
      <c r="H229" s="369"/>
      <c r="I229" s="369"/>
      <c r="J229" s="369"/>
      <c r="K229" s="368">
        <v>2.2124999999999999</v>
      </c>
      <c r="L229" s="368">
        <v>2.21</v>
      </c>
      <c r="M229" s="368"/>
      <c r="N229" s="365"/>
    </row>
    <row r="230" spans="1:16384" customFormat="1" ht="35.1" customHeight="1">
      <c r="A230" s="365" t="s">
        <v>1980</v>
      </c>
      <c r="B230" s="366" t="s">
        <v>1923</v>
      </c>
      <c r="C230" s="368"/>
      <c r="D230" s="365">
        <v>1</v>
      </c>
      <c r="E230" s="369">
        <v>3.15</v>
      </c>
      <c r="F230" s="369"/>
      <c r="G230" s="369">
        <v>0.75</v>
      </c>
      <c r="H230" s="369"/>
      <c r="I230" s="369"/>
      <c r="J230" s="369"/>
      <c r="K230" s="368">
        <v>2.3624999999999998</v>
      </c>
      <c r="L230" s="368">
        <v>2.36</v>
      </c>
      <c r="M230" s="368"/>
      <c r="N230" s="365"/>
    </row>
    <row r="231" spans="1:16384" customFormat="1" ht="35.1" customHeight="1">
      <c r="A231" s="365" t="s">
        <v>1981</v>
      </c>
      <c r="B231" s="366" t="s">
        <v>1925</v>
      </c>
      <c r="C231" s="368"/>
      <c r="D231" s="365">
        <v>1</v>
      </c>
      <c r="E231" s="369">
        <v>5.15</v>
      </c>
      <c r="F231" s="369"/>
      <c r="G231" s="369">
        <v>0.75</v>
      </c>
      <c r="H231" s="369"/>
      <c r="I231" s="369"/>
      <c r="J231" s="369"/>
      <c r="K231" s="368">
        <v>3.8624999999999998</v>
      </c>
      <c r="L231" s="368">
        <v>3.86</v>
      </c>
      <c r="M231" s="368"/>
      <c r="N231" s="365"/>
    </row>
    <row r="232" spans="1:16384" customFormat="1" ht="35.1" customHeight="1">
      <c r="A232" s="365" t="s">
        <v>1982</v>
      </c>
      <c r="B232" s="366" t="s">
        <v>1927</v>
      </c>
      <c r="C232" s="368"/>
      <c r="D232" s="365">
        <v>1</v>
      </c>
      <c r="E232" s="369">
        <v>4.8499999999999996</v>
      </c>
      <c r="F232" s="369"/>
      <c r="G232" s="369">
        <v>0.75</v>
      </c>
      <c r="H232" s="369"/>
      <c r="I232" s="369"/>
      <c r="J232" s="369"/>
      <c r="K232" s="368">
        <v>3.6375000000000002</v>
      </c>
      <c r="L232" s="368">
        <v>3.64</v>
      </c>
      <c r="M232" s="368"/>
      <c r="N232" s="365"/>
    </row>
    <row r="233" spans="1:16384" customFormat="1" ht="35.1" customHeight="1">
      <c r="A233" s="365" t="s">
        <v>1983</v>
      </c>
      <c r="B233" s="366" t="s">
        <v>1929</v>
      </c>
      <c r="C233" s="368"/>
      <c r="D233" s="365">
        <v>1</v>
      </c>
      <c r="E233" s="369">
        <v>1.8</v>
      </c>
      <c r="F233" s="369"/>
      <c r="G233" s="369">
        <v>0.75</v>
      </c>
      <c r="H233" s="369"/>
      <c r="I233" s="369"/>
      <c r="J233" s="369"/>
      <c r="K233" s="368">
        <v>1.35</v>
      </c>
      <c r="L233" s="368">
        <v>1.35</v>
      </c>
      <c r="M233" s="368"/>
      <c r="N233" s="365"/>
    </row>
    <row r="234" spans="1:16384" customFormat="1" ht="35.1" customHeight="1">
      <c r="A234" s="360" t="s">
        <v>1984</v>
      </c>
      <c r="B234" s="361" t="s">
        <v>1195</v>
      </c>
      <c r="C234" s="363" t="s">
        <v>1985</v>
      </c>
      <c r="D234" s="360"/>
      <c r="E234" s="364"/>
      <c r="F234" s="364"/>
      <c r="G234" s="364"/>
      <c r="H234" s="364"/>
      <c r="I234" s="364"/>
      <c r="J234" s="364"/>
      <c r="K234" s="363"/>
      <c r="L234" s="363"/>
      <c r="M234" s="363">
        <f>SUM(L235:L237)</f>
        <v>20.729999999999997</v>
      </c>
      <c r="N234" s="360" t="s">
        <v>1725</v>
      </c>
    </row>
    <row r="235" spans="1:16384" customFormat="1" ht="35.1" customHeight="1">
      <c r="A235" s="365" t="s">
        <v>1986</v>
      </c>
      <c r="B235" s="366" t="s">
        <v>1987</v>
      </c>
      <c r="C235" s="368" t="s">
        <v>1988</v>
      </c>
      <c r="D235" s="365">
        <v>1</v>
      </c>
      <c r="E235" s="369">
        <v>24.65</v>
      </c>
      <c r="F235" s="369"/>
      <c r="G235" s="369"/>
      <c r="H235" s="369"/>
      <c r="I235" s="369"/>
      <c r="J235" s="369"/>
      <c r="K235" s="368">
        <v>24.65</v>
      </c>
      <c r="L235" s="368">
        <v>24.65</v>
      </c>
      <c r="M235" s="368"/>
      <c r="N235" s="365"/>
    </row>
    <row r="236" spans="1:16384" customFormat="1" ht="35.1" customHeight="1">
      <c r="A236" s="365" t="s">
        <v>1989</v>
      </c>
      <c r="B236" s="366" t="s">
        <v>1990</v>
      </c>
      <c r="C236" s="368" t="s">
        <v>1991</v>
      </c>
      <c r="D236" s="365">
        <v>-1</v>
      </c>
      <c r="E236" s="369">
        <v>7.75</v>
      </c>
      <c r="F236" s="369"/>
      <c r="G236" s="369">
        <v>0.05</v>
      </c>
      <c r="H236" s="369"/>
      <c r="I236" s="369"/>
      <c r="J236" s="369"/>
      <c r="K236" s="368">
        <v>0.38750000000000001</v>
      </c>
      <c r="L236" s="368">
        <v>-0.39</v>
      </c>
      <c r="M236" s="368"/>
      <c r="N236" s="365"/>
    </row>
    <row r="237" spans="1:16384" customFormat="1" ht="35.1" customHeight="1">
      <c r="A237" s="365" t="s">
        <v>1992</v>
      </c>
      <c r="B237" s="366" t="s">
        <v>1993</v>
      </c>
      <c r="C237" s="368" t="s">
        <v>1994</v>
      </c>
      <c r="D237" s="365">
        <v>-1</v>
      </c>
      <c r="E237" s="369">
        <v>3.53</v>
      </c>
      <c r="F237" s="369"/>
      <c r="G237" s="369"/>
      <c r="H237" s="369"/>
      <c r="I237" s="369"/>
      <c r="J237" s="369"/>
      <c r="K237" s="368">
        <v>3.53</v>
      </c>
      <c r="L237" s="368">
        <v>-3.53</v>
      </c>
      <c r="M237" s="368"/>
      <c r="N237" s="365"/>
    </row>
    <row r="238" spans="1:16384" customFormat="1" ht="35.1" customHeight="1">
      <c r="A238" s="397" t="s">
        <v>1995</v>
      </c>
      <c r="B238" s="398" t="s">
        <v>1515</v>
      </c>
      <c r="C238" s="399"/>
      <c r="D238" s="397"/>
      <c r="E238" s="400"/>
      <c r="F238" s="400"/>
      <c r="G238" s="400"/>
      <c r="H238" s="400"/>
      <c r="I238" s="400"/>
      <c r="J238" s="400"/>
      <c r="K238" s="399"/>
      <c r="L238" s="399"/>
      <c r="M238" s="399"/>
      <c r="N238" s="397"/>
    </row>
    <row r="239" spans="1:16384" customFormat="1" ht="38.25">
      <c r="A239" s="360" t="s">
        <v>1996</v>
      </c>
      <c r="B239" s="361" t="s">
        <v>1537</v>
      </c>
      <c r="C239" s="363"/>
      <c r="D239" s="360"/>
      <c r="E239" s="364"/>
      <c r="F239" s="364"/>
      <c r="G239" s="364"/>
      <c r="H239" s="364"/>
      <c r="I239" s="364"/>
      <c r="J239" s="364"/>
      <c r="K239" s="363"/>
      <c r="L239" s="363"/>
      <c r="M239" s="363">
        <f>SUM(L240:L242)</f>
        <v>32.1</v>
      </c>
      <c r="N239" s="360" t="s">
        <v>1148</v>
      </c>
      <c r="O239" s="333"/>
      <c r="P239" s="332"/>
      <c r="Q239" s="334"/>
      <c r="R239" s="333"/>
      <c r="S239" s="335"/>
      <c r="T239" s="335"/>
      <c r="U239" s="335"/>
      <c r="V239" s="335"/>
      <c r="W239" s="335"/>
      <c r="X239" s="335"/>
      <c r="Y239" s="334"/>
      <c r="Z239" s="334"/>
      <c r="AA239" s="334"/>
      <c r="AB239" s="333"/>
      <c r="AC239" s="333"/>
      <c r="AD239" s="332"/>
      <c r="AE239" s="334"/>
      <c r="AF239" s="333"/>
      <c r="AG239" s="335"/>
      <c r="AH239" s="335"/>
      <c r="AI239" s="335"/>
      <c r="AJ239" s="335"/>
      <c r="AK239" s="335"/>
      <c r="AL239" s="335"/>
      <c r="AM239" s="334"/>
      <c r="AN239" s="334"/>
      <c r="AO239" s="334"/>
      <c r="AP239" s="333"/>
      <c r="AQ239" s="333"/>
      <c r="AR239" s="332"/>
      <c r="AS239" s="334"/>
      <c r="AT239" s="333"/>
      <c r="AU239" s="335"/>
      <c r="AV239" s="335"/>
      <c r="AW239" s="335"/>
      <c r="AX239" s="335"/>
      <c r="AY239" s="335"/>
      <c r="AZ239" s="335"/>
      <c r="BA239" s="334"/>
      <c r="BB239" s="334"/>
      <c r="BC239" s="334"/>
      <c r="BD239" s="333"/>
      <c r="BE239" s="333"/>
      <c r="BF239" s="332"/>
      <c r="BG239" s="334"/>
      <c r="BH239" s="333"/>
      <c r="BI239" s="335"/>
      <c r="BJ239" s="335"/>
      <c r="BK239" s="335"/>
      <c r="BL239" s="335"/>
      <c r="BM239" s="335"/>
      <c r="BN239" s="335"/>
      <c r="BO239" s="334"/>
      <c r="BP239" s="334"/>
      <c r="BQ239" s="334"/>
      <c r="BR239" s="333"/>
      <c r="BS239" s="333"/>
      <c r="BT239" s="332"/>
      <c r="BU239" s="334"/>
      <c r="BV239" s="333"/>
      <c r="BW239" s="335"/>
      <c r="BX239" s="335"/>
      <c r="BY239" s="335"/>
      <c r="BZ239" s="335"/>
      <c r="CA239" s="335"/>
      <c r="CB239" s="335"/>
      <c r="CC239" s="334"/>
      <c r="CD239" s="334"/>
      <c r="CE239" s="334"/>
      <c r="CF239" s="333"/>
      <c r="CG239" s="333"/>
      <c r="CH239" s="332"/>
      <c r="CI239" s="334"/>
      <c r="CJ239" s="333"/>
      <c r="CK239" s="335"/>
      <c r="CL239" s="335"/>
      <c r="CM239" s="335"/>
      <c r="CN239" s="335"/>
      <c r="CO239" s="335"/>
      <c r="CP239" s="335"/>
      <c r="CQ239" s="334"/>
      <c r="CR239" s="334"/>
      <c r="CS239" s="334"/>
      <c r="CT239" s="333"/>
      <c r="CU239" s="333"/>
      <c r="CV239" s="332"/>
      <c r="CW239" s="334"/>
      <c r="CX239" s="333"/>
      <c r="CY239" s="335"/>
      <c r="CZ239" s="335"/>
      <c r="DA239" s="335"/>
      <c r="DB239" s="335"/>
      <c r="DC239" s="335"/>
      <c r="DD239" s="335"/>
      <c r="DE239" s="334"/>
      <c r="DF239" s="334"/>
      <c r="DG239" s="334"/>
      <c r="DH239" s="333"/>
      <c r="DI239" s="333"/>
      <c r="DJ239" s="332"/>
      <c r="DK239" s="334"/>
      <c r="DL239" s="333"/>
      <c r="DM239" s="335"/>
      <c r="DN239" s="335"/>
      <c r="DO239" s="335"/>
      <c r="DP239" s="335"/>
      <c r="DQ239" s="335"/>
      <c r="DR239" s="335"/>
      <c r="DS239" s="334"/>
      <c r="DT239" s="334"/>
      <c r="DU239" s="334"/>
      <c r="DV239" s="333"/>
      <c r="DW239" s="333"/>
      <c r="DX239" s="332"/>
      <c r="DY239" s="334"/>
      <c r="DZ239" s="333"/>
      <c r="EA239" s="335"/>
      <c r="EB239" s="335"/>
      <c r="EC239" s="335"/>
      <c r="ED239" s="335"/>
      <c r="EE239" s="335"/>
      <c r="EF239" s="335"/>
      <c r="EG239" s="334"/>
      <c r="EH239" s="334"/>
      <c r="EI239" s="334"/>
      <c r="EJ239" s="333"/>
      <c r="EK239" s="333"/>
      <c r="EL239" s="332"/>
      <c r="EM239" s="334"/>
      <c r="EN239" s="333"/>
      <c r="EO239" s="335"/>
      <c r="EP239" s="335"/>
      <c r="EQ239" s="335"/>
      <c r="ER239" s="335"/>
      <c r="ES239" s="335"/>
      <c r="ET239" s="335"/>
      <c r="EU239" s="334"/>
      <c r="EV239" s="334"/>
      <c r="EW239" s="334"/>
      <c r="EX239" s="333"/>
      <c r="EY239" s="333"/>
      <c r="EZ239" s="332"/>
      <c r="FA239" s="334"/>
      <c r="FB239" s="333"/>
      <c r="FC239" s="335"/>
      <c r="FD239" s="335"/>
      <c r="FE239" s="335"/>
      <c r="FF239" s="335"/>
      <c r="FG239" s="335"/>
      <c r="FH239" s="335"/>
      <c r="FI239" s="334"/>
      <c r="FJ239" s="334"/>
      <c r="FK239" s="334"/>
      <c r="FL239" s="333"/>
      <c r="FM239" s="333"/>
      <c r="FN239" s="332"/>
      <c r="FO239" s="334"/>
      <c r="FP239" s="333"/>
      <c r="FQ239" s="335"/>
      <c r="FR239" s="335"/>
      <c r="FS239" s="335"/>
      <c r="FT239" s="335"/>
      <c r="FU239" s="335"/>
      <c r="FV239" s="335"/>
      <c r="FW239" s="334"/>
      <c r="FX239" s="334"/>
      <c r="FY239" s="334"/>
      <c r="FZ239" s="333"/>
      <c r="GA239" s="333"/>
      <c r="GB239" s="332"/>
      <c r="GC239" s="334"/>
      <c r="GD239" s="333"/>
      <c r="GE239" s="335"/>
      <c r="GF239" s="335"/>
      <c r="GG239" s="335"/>
      <c r="GH239" s="335"/>
      <c r="GI239" s="335"/>
      <c r="GJ239" s="335"/>
      <c r="GK239" s="334"/>
      <c r="GL239" s="334"/>
      <c r="GM239" s="334"/>
      <c r="GN239" s="333"/>
      <c r="GO239" s="333"/>
      <c r="GP239" s="332"/>
      <c r="GQ239" s="334"/>
      <c r="GR239" s="333"/>
      <c r="GS239" s="335"/>
      <c r="GT239" s="335"/>
      <c r="GU239" s="335"/>
      <c r="GV239" s="335"/>
      <c r="GW239" s="335"/>
      <c r="GX239" s="335"/>
      <c r="GY239" s="334"/>
      <c r="GZ239" s="334"/>
      <c r="HA239" s="334"/>
      <c r="HB239" s="333"/>
      <c r="HC239" s="333"/>
      <c r="HD239" s="332"/>
      <c r="HE239" s="334"/>
      <c r="HF239" s="333"/>
      <c r="HG239" s="335"/>
      <c r="HH239" s="335"/>
      <c r="HI239" s="335"/>
      <c r="HJ239" s="335"/>
      <c r="HK239" s="335"/>
      <c r="HL239" s="335"/>
      <c r="HM239" s="334"/>
      <c r="HN239" s="334"/>
      <c r="HO239" s="334"/>
      <c r="HP239" s="333"/>
      <c r="HQ239" s="333"/>
      <c r="HR239" s="332"/>
      <c r="HS239" s="334"/>
      <c r="HT239" s="333"/>
      <c r="HU239" s="335"/>
      <c r="HV239" s="335"/>
      <c r="HW239" s="335"/>
      <c r="HX239" s="335"/>
      <c r="HY239" s="335"/>
      <c r="HZ239" s="335"/>
      <c r="IA239" s="334"/>
      <c r="IB239" s="334"/>
      <c r="IC239" s="334"/>
      <c r="ID239" s="333"/>
      <c r="IE239" s="333"/>
      <c r="IF239" s="332"/>
      <c r="IG239" s="334"/>
      <c r="IH239" s="333"/>
      <c r="II239" s="335"/>
      <c r="IJ239" s="335"/>
      <c r="IK239" s="335"/>
      <c r="IL239" s="335"/>
      <c r="IM239" s="335"/>
      <c r="IN239" s="335"/>
      <c r="IO239" s="334"/>
      <c r="IP239" s="334"/>
      <c r="IQ239" s="334"/>
      <c r="IR239" s="333"/>
      <c r="IS239" s="333"/>
      <c r="IT239" s="332"/>
      <c r="IU239" s="334"/>
      <c r="IV239" s="333"/>
      <c r="IW239" s="335"/>
      <c r="IX239" s="335"/>
      <c r="IY239" s="335"/>
      <c r="IZ239" s="335"/>
      <c r="JA239" s="335"/>
      <c r="JB239" s="335"/>
      <c r="JC239" s="334"/>
      <c r="JD239" s="334"/>
      <c r="JE239" s="334"/>
      <c r="JF239" s="333"/>
      <c r="JG239" s="333"/>
      <c r="JH239" s="332"/>
      <c r="JI239" s="334"/>
      <c r="JJ239" s="333"/>
      <c r="JK239" s="335"/>
      <c r="JL239" s="335"/>
      <c r="JM239" s="335"/>
      <c r="JN239" s="335"/>
      <c r="JO239" s="335"/>
      <c r="JP239" s="335"/>
      <c r="JQ239" s="334"/>
      <c r="JR239" s="334"/>
      <c r="JS239" s="334"/>
      <c r="JT239" s="333"/>
      <c r="JU239" s="333"/>
      <c r="JV239" s="332"/>
      <c r="JW239" s="334"/>
      <c r="JX239" s="333"/>
      <c r="JY239" s="335"/>
      <c r="JZ239" s="335"/>
      <c r="KA239" s="335"/>
      <c r="KB239" s="335"/>
      <c r="KC239" s="335"/>
      <c r="KD239" s="335"/>
      <c r="KE239" s="334"/>
      <c r="KF239" s="334"/>
      <c r="KG239" s="334"/>
      <c r="KH239" s="333"/>
      <c r="KI239" s="333"/>
      <c r="KJ239" s="332"/>
      <c r="KK239" s="334"/>
      <c r="KL239" s="333"/>
      <c r="KM239" s="335"/>
      <c r="KN239" s="335"/>
      <c r="KO239" s="335"/>
      <c r="KP239" s="335"/>
      <c r="KQ239" s="335"/>
      <c r="KR239" s="335"/>
      <c r="KS239" s="334"/>
      <c r="KT239" s="334"/>
      <c r="KU239" s="334"/>
      <c r="KV239" s="333"/>
      <c r="KW239" s="333"/>
      <c r="KX239" s="332"/>
      <c r="KY239" s="334"/>
      <c r="KZ239" s="333"/>
      <c r="LA239" s="335"/>
      <c r="LB239" s="335"/>
      <c r="LC239" s="335"/>
      <c r="LD239" s="335"/>
      <c r="LE239" s="335"/>
      <c r="LF239" s="335"/>
      <c r="LG239" s="334"/>
      <c r="LH239" s="334"/>
      <c r="LI239" s="334"/>
      <c r="LJ239" s="333"/>
      <c r="LK239" s="333"/>
      <c r="LL239" s="332"/>
      <c r="LM239" s="334"/>
      <c r="LN239" s="333"/>
      <c r="LO239" s="335"/>
      <c r="LP239" s="335"/>
      <c r="LQ239" s="335"/>
      <c r="LR239" s="335"/>
      <c r="LS239" s="335"/>
      <c r="LT239" s="335"/>
      <c r="LU239" s="334"/>
      <c r="LV239" s="334"/>
      <c r="LW239" s="334"/>
      <c r="LX239" s="333"/>
      <c r="LY239" s="333"/>
      <c r="LZ239" s="332"/>
      <c r="MA239" s="334"/>
      <c r="MB239" s="333"/>
      <c r="MC239" s="335"/>
      <c r="MD239" s="335"/>
      <c r="ME239" s="335"/>
      <c r="MF239" s="335"/>
      <c r="MG239" s="335"/>
      <c r="MH239" s="335"/>
      <c r="MI239" s="334"/>
      <c r="MJ239" s="334"/>
      <c r="MK239" s="334"/>
      <c r="ML239" s="333"/>
      <c r="MM239" s="333"/>
      <c r="MN239" s="332"/>
      <c r="MO239" s="334"/>
      <c r="MP239" s="333"/>
      <c r="MQ239" s="335"/>
      <c r="MR239" s="335"/>
      <c r="MS239" s="335"/>
      <c r="MT239" s="335"/>
      <c r="MU239" s="335"/>
      <c r="MV239" s="335"/>
      <c r="MW239" s="334"/>
      <c r="MX239" s="334"/>
      <c r="MY239" s="334"/>
      <c r="MZ239" s="333"/>
      <c r="NA239" s="333"/>
      <c r="NB239" s="332"/>
      <c r="NC239" s="334"/>
      <c r="ND239" s="333"/>
      <c r="NE239" s="335"/>
      <c r="NF239" s="335"/>
      <c r="NG239" s="335"/>
      <c r="NH239" s="335"/>
      <c r="NI239" s="335"/>
      <c r="NJ239" s="335"/>
      <c r="NK239" s="334"/>
      <c r="NL239" s="334"/>
      <c r="NM239" s="334"/>
      <c r="NN239" s="333"/>
      <c r="NO239" s="333"/>
      <c r="NP239" s="332"/>
      <c r="NQ239" s="334"/>
      <c r="NR239" s="333"/>
      <c r="NS239" s="335"/>
      <c r="NT239" s="335"/>
      <c r="NU239" s="335"/>
      <c r="NV239" s="335"/>
      <c r="NW239" s="335"/>
      <c r="NX239" s="335"/>
      <c r="NY239" s="334"/>
      <c r="NZ239" s="334"/>
      <c r="OA239" s="334"/>
      <c r="OB239" s="333"/>
      <c r="OC239" s="333"/>
      <c r="OD239" s="332"/>
      <c r="OE239" s="334"/>
      <c r="OF239" s="333"/>
      <c r="OG239" s="335"/>
      <c r="OH239" s="335"/>
      <c r="OI239" s="335"/>
      <c r="OJ239" s="335"/>
      <c r="OK239" s="335"/>
      <c r="OL239" s="335"/>
      <c r="OM239" s="334"/>
      <c r="ON239" s="334"/>
      <c r="OO239" s="334"/>
      <c r="OP239" s="333"/>
      <c r="OQ239" s="333"/>
      <c r="OR239" s="332"/>
      <c r="OS239" s="334"/>
      <c r="OT239" s="333"/>
      <c r="OU239" s="335"/>
      <c r="OV239" s="335"/>
      <c r="OW239" s="335"/>
      <c r="OX239" s="335"/>
      <c r="OY239" s="335"/>
      <c r="OZ239" s="335"/>
      <c r="PA239" s="334"/>
      <c r="PB239" s="334"/>
      <c r="PC239" s="334"/>
      <c r="PD239" s="333"/>
      <c r="PE239" s="333"/>
      <c r="PF239" s="332"/>
      <c r="PG239" s="334"/>
      <c r="PH239" s="333"/>
      <c r="PI239" s="335"/>
      <c r="PJ239" s="335"/>
      <c r="PK239" s="335"/>
      <c r="PL239" s="335"/>
      <c r="PM239" s="335"/>
      <c r="PN239" s="335"/>
      <c r="PO239" s="334"/>
      <c r="PP239" s="334"/>
      <c r="PQ239" s="334"/>
      <c r="PR239" s="333"/>
      <c r="PS239" s="333"/>
      <c r="PT239" s="332"/>
      <c r="PU239" s="334"/>
      <c r="PV239" s="333"/>
      <c r="PW239" s="335"/>
      <c r="PX239" s="335"/>
      <c r="PY239" s="335"/>
      <c r="PZ239" s="335"/>
      <c r="QA239" s="335"/>
      <c r="QB239" s="335"/>
      <c r="QC239" s="334"/>
      <c r="QD239" s="334"/>
      <c r="QE239" s="334"/>
      <c r="QF239" s="333"/>
      <c r="QG239" s="333"/>
      <c r="QH239" s="332"/>
      <c r="QI239" s="334"/>
      <c r="QJ239" s="333"/>
      <c r="QK239" s="335"/>
      <c r="QL239" s="335"/>
      <c r="QM239" s="335"/>
      <c r="QN239" s="335"/>
      <c r="QO239" s="335"/>
      <c r="QP239" s="335"/>
      <c r="QQ239" s="334"/>
      <c r="QR239" s="334"/>
      <c r="QS239" s="334"/>
      <c r="QT239" s="333"/>
      <c r="QU239" s="333"/>
      <c r="QV239" s="332"/>
      <c r="QW239" s="334"/>
      <c r="QX239" s="333"/>
      <c r="QY239" s="335"/>
      <c r="QZ239" s="335"/>
      <c r="RA239" s="335"/>
      <c r="RB239" s="335"/>
      <c r="RC239" s="335"/>
      <c r="RD239" s="335"/>
      <c r="RE239" s="334"/>
      <c r="RF239" s="334"/>
      <c r="RG239" s="334"/>
      <c r="RH239" s="333"/>
      <c r="RI239" s="333"/>
      <c r="RJ239" s="332"/>
      <c r="RK239" s="334"/>
      <c r="RL239" s="333"/>
      <c r="RM239" s="335"/>
      <c r="RN239" s="335"/>
      <c r="RO239" s="335"/>
      <c r="RP239" s="335"/>
      <c r="RQ239" s="335"/>
      <c r="RR239" s="335"/>
      <c r="RS239" s="334"/>
      <c r="RT239" s="334"/>
      <c r="RU239" s="334"/>
      <c r="RV239" s="333"/>
      <c r="RW239" s="333"/>
      <c r="RX239" s="332"/>
      <c r="RY239" s="334"/>
      <c r="RZ239" s="333"/>
      <c r="SA239" s="335"/>
      <c r="SB239" s="335"/>
      <c r="SC239" s="335"/>
      <c r="SD239" s="335"/>
      <c r="SE239" s="335"/>
      <c r="SF239" s="335"/>
      <c r="SG239" s="334"/>
      <c r="SH239" s="334"/>
      <c r="SI239" s="334"/>
      <c r="SJ239" s="333"/>
      <c r="SK239" s="333"/>
      <c r="SL239" s="332"/>
      <c r="SM239" s="334"/>
      <c r="SN239" s="333"/>
      <c r="SO239" s="335"/>
      <c r="SP239" s="335"/>
      <c r="SQ239" s="335"/>
      <c r="SR239" s="335"/>
      <c r="SS239" s="335"/>
      <c r="ST239" s="335"/>
      <c r="SU239" s="334"/>
      <c r="SV239" s="334"/>
      <c r="SW239" s="334"/>
      <c r="SX239" s="333"/>
      <c r="SY239" s="333"/>
      <c r="SZ239" s="332"/>
      <c r="TA239" s="334"/>
      <c r="TB239" s="333"/>
      <c r="TC239" s="335"/>
      <c r="TD239" s="335"/>
      <c r="TE239" s="335"/>
      <c r="TF239" s="335"/>
      <c r="TG239" s="335"/>
      <c r="TH239" s="335"/>
      <c r="TI239" s="334"/>
      <c r="TJ239" s="334"/>
      <c r="TK239" s="334"/>
      <c r="TL239" s="333"/>
      <c r="TM239" s="333"/>
      <c r="TN239" s="332"/>
      <c r="TO239" s="334"/>
      <c r="TP239" s="333"/>
      <c r="TQ239" s="335"/>
      <c r="TR239" s="335"/>
      <c r="TS239" s="335"/>
      <c r="TT239" s="335"/>
      <c r="TU239" s="335"/>
      <c r="TV239" s="335"/>
      <c r="TW239" s="334"/>
      <c r="TX239" s="334"/>
      <c r="TY239" s="334"/>
      <c r="TZ239" s="333"/>
      <c r="UA239" s="333"/>
      <c r="UB239" s="332"/>
      <c r="UC239" s="334"/>
      <c r="UD239" s="333"/>
      <c r="UE239" s="335"/>
      <c r="UF239" s="335"/>
      <c r="UG239" s="335"/>
      <c r="UH239" s="335"/>
      <c r="UI239" s="335"/>
      <c r="UJ239" s="335"/>
      <c r="UK239" s="334"/>
      <c r="UL239" s="334"/>
      <c r="UM239" s="334"/>
      <c r="UN239" s="333"/>
      <c r="UO239" s="333"/>
      <c r="UP239" s="332"/>
      <c r="UQ239" s="334"/>
      <c r="UR239" s="333"/>
      <c r="US239" s="335"/>
      <c r="UT239" s="335"/>
      <c r="UU239" s="335"/>
      <c r="UV239" s="335"/>
      <c r="UW239" s="335"/>
      <c r="UX239" s="335"/>
      <c r="UY239" s="334"/>
      <c r="UZ239" s="334"/>
      <c r="VA239" s="334"/>
      <c r="VB239" s="333"/>
      <c r="VC239" s="333"/>
      <c r="VD239" s="332"/>
      <c r="VE239" s="334"/>
      <c r="VF239" s="333"/>
      <c r="VG239" s="335"/>
      <c r="VH239" s="335"/>
      <c r="VI239" s="335"/>
      <c r="VJ239" s="335"/>
      <c r="VK239" s="335"/>
      <c r="VL239" s="335"/>
      <c r="VM239" s="334"/>
      <c r="VN239" s="334"/>
      <c r="VO239" s="334"/>
      <c r="VP239" s="333"/>
      <c r="VQ239" s="333"/>
      <c r="VR239" s="332"/>
      <c r="VS239" s="334"/>
      <c r="VT239" s="333"/>
      <c r="VU239" s="335"/>
      <c r="VV239" s="335"/>
      <c r="VW239" s="335"/>
      <c r="VX239" s="335"/>
      <c r="VY239" s="335"/>
      <c r="VZ239" s="335"/>
      <c r="WA239" s="334"/>
      <c r="WB239" s="334"/>
      <c r="WC239" s="334"/>
      <c r="WD239" s="333"/>
      <c r="WE239" s="333"/>
      <c r="WF239" s="332"/>
      <c r="WG239" s="334"/>
      <c r="WH239" s="333"/>
      <c r="WI239" s="335"/>
      <c r="WJ239" s="335"/>
      <c r="WK239" s="335"/>
      <c r="WL239" s="335"/>
      <c r="WM239" s="335"/>
      <c r="WN239" s="335"/>
      <c r="WO239" s="334"/>
      <c r="WP239" s="334"/>
      <c r="WQ239" s="334"/>
      <c r="WR239" s="333"/>
      <c r="WS239" s="333"/>
      <c r="WT239" s="332"/>
      <c r="WU239" s="334"/>
      <c r="WV239" s="333"/>
      <c r="WW239" s="335"/>
      <c r="WX239" s="335"/>
      <c r="WY239" s="335"/>
      <c r="WZ239" s="335"/>
      <c r="XA239" s="335"/>
      <c r="XB239" s="335"/>
      <c r="XC239" s="334"/>
      <c r="XD239" s="334"/>
      <c r="XE239" s="334"/>
      <c r="XF239" s="333"/>
      <c r="XG239" s="333"/>
      <c r="XH239" s="332"/>
      <c r="XI239" s="334"/>
      <c r="XJ239" s="333"/>
      <c r="XK239" s="335"/>
      <c r="XL239" s="335"/>
      <c r="XM239" s="335"/>
      <c r="XN239" s="335"/>
      <c r="XO239" s="335"/>
      <c r="XP239" s="335"/>
      <c r="XQ239" s="334"/>
      <c r="XR239" s="334"/>
      <c r="XS239" s="334"/>
      <c r="XT239" s="333"/>
      <c r="XU239" s="333"/>
      <c r="XV239" s="332"/>
      <c r="XW239" s="334"/>
      <c r="XX239" s="333"/>
      <c r="XY239" s="335"/>
      <c r="XZ239" s="335"/>
      <c r="YA239" s="335"/>
      <c r="YB239" s="335"/>
      <c r="YC239" s="335"/>
      <c r="YD239" s="335"/>
      <c r="YE239" s="334"/>
      <c r="YF239" s="334"/>
      <c r="YG239" s="334"/>
      <c r="YH239" s="333"/>
      <c r="YI239" s="333"/>
      <c r="YJ239" s="332"/>
      <c r="YK239" s="334"/>
      <c r="YL239" s="333"/>
      <c r="YM239" s="335"/>
      <c r="YN239" s="335"/>
      <c r="YO239" s="335"/>
      <c r="YP239" s="335"/>
      <c r="YQ239" s="335"/>
      <c r="YR239" s="335"/>
      <c r="YS239" s="334"/>
      <c r="YT239" s="334"/>
      <c r="YU239" s="334"/>
      <c r="YV239" s="333"/>
      <c r="YW239" s="333"/>
      <c r="YX239" s="332"/>
      <c r="YY239" s="334"/>
      <c r="YZ239" s="333"/>
      <c r="ZA239" s="335"/>
      <c r="ZB239" s="335"/>
      <c r="ZC239" s="335"/>
      <c r="ZD239" s="335"/>
      <c r="ZE239" s="335"/>
      <c r="ZF239" s="335"/>
      <c r="ZG239" s="334"/>
      <c r="ZH239" s="334"/>
      <c r="ZI239" s="334"/>
      <c r="ZJ239" s="333"/>
      <c r="ZK239" s="333"/>
      <c r="ZL239" s="332"/>
      <c r="ZM239" s="334"/>
      <c r="ZN239" s="333"/>
      <c r="ZO239" s="335"/>
      <c r="ZP239" s="335"/>
      <c r="ZQ239" s="335"/>
      <c r="ZR239" s="335"/>
      <c r="ZS239" s="335"/>
      <c r="ZT239" s="335"/>
      <c r="ZU239" s="334"/>
      <c r="ZV239" s="334"/>
      <c r="ZW239" s="334"/>
      <c r="ZX239" s="333"/>
      <c r="ZY239" s="333"/>
      <c r="ZZ239" s="332"/>
      <c r="AAA239" s="334"/>
      <c r="AAB239" s="333"/>
      <c r="AAC239" s="335"/>
      <c r="AAD239" s="335"/>
      <c r="AAE239" s="335"/>
      <c r="AAF239" s="335"/>
      <c r="AAG239" s="335"/>
      <c r="AAH239" s="335"/>
      <c r="AAI239" s="334"/>
      <c r="AAJ239" s="334"/>
      <c r="AAK239" s="334"/>
      <c r="AAL239" s="333"/>
      <c r="AAM239" s="333"/>
      <c r="AAN239" s="332"/>
      <c r="AAO239" s="334"/>
      <c r="AAP239" s="333"/>
      <c r="AAQ239" s="335"/>
      <c r="AAR239" s="335"/>
      <c r="AAS239" s="335"/>
      <c r="AAT239" s="335"/>
      <c r="AAU239" s="335"/>
      <c r="AAV239" s="335"/>
      <c r="AAW239" s="334"/>
      <c r="AAX239" s="334"/>
      <c r="AAY239" s="334"/>
      <c r="AAZ239" s="333"/>
      <c r="ABA239" s="333"/>
      <c r="ABB239" s="332"/>
      <c r="ABC239" s="334"/>
      <c r="ABD239" s="333"/>
      <c r="ABE239" s="335"/>
      <c r="ABF239" s="335"/>
      <c r="ABG239" s="335"/>
      <c r="ABH239" s="335"/>
      <c r="ABI239" s="335"/>
      <c r="ABJ239" s="335"/>
      <c r="ABK239" s="334"/>
      <c r="ABL239" s="334"/>
      <c r="ABM239" s="334"/>
      <c r="ABN239" s="333"/>
      <c r="ABO239" s="333"/>
      <c r="ABP239" s="332"/>
      <c r="ABQ239" s="334"/>
      <c r="ABR239" s="333"/>
      <c r="ABS239" s="335"/>
      <c r="ABT239" s="335"/>
      <c r="ABU239" s="335"/>
      <c r="ABV239" s="335"/>
      <c r="ABW239" s="335"/>
      <c r="ABX239" s="335"/>
      <c r="ABY239" s="334"/>
      <c r="ABZ239" s="334"/>
      <c r="ACA239" s="334"/>
      <c r="ACB239" s="333"/>
      <c r="ACC239" s="333"/>
      <c r="ACD239" s="332"/>
      <c r="ACE239" s="334"/>
      <c r="ACF239" s="333"/>
      <c r="ACG239" s="335"/>
      <c r="ACH239" s="335"/>
      <c r="ACI239" s="335"/>
      <c r="ACJ239" s="335"/>
      <c r="ACK239" s="335"/>
      <c r="ACL239" s="335"/>
      <c r="ACM239" s="334"/>
      <c r="ACN239" s="334"/>
      <c r="ACO239" s="334"/>
      <c r="ACP239" s="333"/>
      <c r="ACQ239" s="333"/>
      <c r="ACR239" s="332"/>
      <c r="ACS239" s="334"/>
      <c r="ACT239" s="333"/>
      <c r="ACU239" s="335"/>
      <c r="ACV239" s="335"/>
      <c r="ACW239" s="335"/>
      <c r="ACX239" s="335"/>
      <c r="ACY239" s="335"/>
      <c r="ACZ239" s="335"/>
      <c r="ADA239" s="334"/>
      <c r="ADB239" s="334"/>
      <c r="ADC239" s="334"/>
      <c r="ADD239" s="333"/>
      <c r="ADE239" s="333"/>
      <c r="ADF239" s="332"/>
      <c r="ADG239" s="334"/>
      <c r="ADH239" s="333"/>
      <c r="ADI239" s="335"/>
      <c r="ADJ239" s="335"/>
      <c r="ADK239" s="335"/>
      <c r="ADL239" s="335"/>
      <c r="ADM239" s="335"/>
      <c r="ADN239" s="335"/>
      <c r="ADO239" s="334"/>
      <c r="ADP239" s="334"/>
      <c r="ADQ239" s="334"/>
      <c r="ADR239" s="333"/>
      <c r="ADS239" s="333"/>
      <c r="ADT239" s="332"/>
      <c r="ADU239" s="334"/>
      <c r="ADV239" s="333"/>
      <c r="ADW239" s="335"/>
      <c r="ADX239" s="335"/>
      <c r="ADY239" s="335"/>
      <c r="ADZ239" s="335"/>
      <c r="AEA239" s="335"/>
      <c r="AEB239" s="335"/>
      <c r="AEC239" s="334"/>
      <c r="AED239" s="334"/>
      <c r="AEE239" s="334"/>
      <c r="AEF239" s="333"/>
      <c r="AEG239" s="333"/>
      <c r="AEH239" s="332"/>
      <c r="AEI239" s="334"/>
      <c r="AEJ239" s="333"/>
      <c r="AEK239" s="335"/>
      <c r="AEL239" s="335"/>
      <c r="AEM239" s="335"/>
      <c r="AEN239" s="335"/>
      <c r="AEO239" s="335"/>
      <c r="AEP239" s="335"/>
      <c r="AEQ239" s="334"/>
      <c r="AER239" s="334"/>
      <c r="AES239" s="334"/>
      <c r="AET239" s="333"/>
      <c r="AEU239" s="333"/>
      <c r="AEV239" s="332"/>
      <c r="AEW239" s="334"/>
      <c r="AEX239" s="333"/>
      <c r="AEY239" s="335"/>
      <c r="AEZ239" s="335"/>
      <c r="AFA239" s="335"/>
      <c r="AFB239" s="335"/>
      <c r="AFC239" s="335"/>
      <c r="AFD239" s="335"/>
      <c r="AFE239" s="334"/>
      <c r="AFF239" s="334"/>
      <c r="AFG239" s="334"/>
      <c r="AFH239" s="333"/>
      <c r="AFI239" s="333"/>
      <c r="AFJ239" s="332"/>
      <c r="AFK239" s="334"/>
      <c r="AFL239" s="333"/>
      <c r="AFM239" s="335"/>
      <c r="AFN239" s="335"/>
      <c r="AFO239" s="335"/>
      <c r="AFP239" s="335"/>
      <c r="AFQ239" s="335"/>
      <c r="AFR239" s="335"/>
      <c r="AFS239" s="334"/>
      <c r="AFT239" s="334"/>
      <c r="AFU239" s="334"/>
      <c r="AFV239" s="333"/>
      <c r="AFW239" s="333"/>
      <c r="AFX239" s="332"/>
      <c r="AFY239" s="334"/>
      <c r="AFZ239" s="333"/>
      <c r="AGA239" s="335"/>
      <c r="AGB239" s="335"/>
      <c r="AGC239" s="335"/>
      <c r="AGD239" s="335"/>
      <c r="AGE239" s="335"/>
      <c r="AGF239" s="335"/>
      <c r="AGG239" s="334"/>
      <c r="AGH239" s="334"/>
      <c r="AGI239" s="334"/>
      <c r="AGJ239" s="333"/>
      <c r="AGK239" s="333"/>
      <c r="AGL239" s="332"/>
      <c r="AGM239" s="334"/>
      <c r="AGN239" s="333"/>
      <c r="AGO239" s="335"/>
      <c r="AGP239" s="335"/>
      <c r="AGQ239" s="335"/>
      <c r="AGR239" s="335"/>
      <c r="AGS239" s="335"/>
      <c r="AGT239" s="335"/>
      <c r="AGU239" s="334"/>
      <c r="AGV239" s="334"/>
      <c r="AGW239" s="334"/>
      <c r="AGX239" s="333"/>
      <c r="AGY239" s="333"/>
      <c r="AGZ239" s="332"/>
      <c r="AHA239" s="334"/>
      <c r="AHB239" s="333"/>
      <c r="AHC239" s="335"/>
      <c r="AHD239" s="335"/>
      <c r="AHE239" s="335"/>
      <c r="AHF239" s="335"/>
      <c r="AHG239" s="335"/>
      <c r="AHH239" s="335"/>
      <c r="AHI239" s="334"/>
      <c r="AHJ239" s="334"/>
      <c r="AHK239" s="334"/>
      <c r="AHL239" s="333"/>
      <c r="AHM239" s="333"/>
      <c r="AHN239" s="332"/>
      <c r="AHO239" s="334"/>
      <c r="AHP239" s="333"/>
      <c r="AHQ239" s="335"/>
      <c r="AHR239" s="335"/>
      <c r="AHS239" s="335"/>
      <c r="AHT239" s="335"/>
      <c r="AHU239" s="335"/>
      <c r="AHV239" s="335"/>
      <c r="AHW239" s="334"/>
      <c r="AHX239" s="334"/>
      <c r="AHY239" s="334"/>
      <c r="AHZ239" s="333"/>
      <c r="AIA239" s="333"/>
      <c r="AIB239" s="332"/>
      <c r="AIC239" s="334"/>
      <c r="AID239" s="333"/>
      <c r="AIE239" s="335"/>
      <c r="AIF239" s="335"/>
      <c r="AIG239" s="335"/>
      <c r="AIH239" s="335"/>
      <c r="AII239" s="335"/>
      <c r="AIJ239" s="335"/>
      <c r="AIK239" s="334"/>
      <c r="AIL239" s="334"/>
      <c r="AIM239" s="334"/>
      <c r="AIN239" s="333"/>
      <c r="AIO239" s="333"/>
      <c r="AIP239" s="332"/>
      <c r="AIQ239" s="334"/>
      <c r="AIR239" s="333"/>
      <c r="AIS239" s="335"/>
      <c r="AIT239" s="335"/>
      <c r="AIU239" s="335"/>
      <c r="AIV239" s="335"/>
      <c r="AIW239" s="335"/>
      <c r="AIX239" s="335"/>
      <c r="AIY239" s="334"/>
      <c r="AIZ239" s="334"/>
      <c r="AJA239" s="334"/>
      <c r="AJB239" s="333"/>
      <c r="AJC239" s="333"/>
      <c r="AJD239" s="332"/>
      <c r="AJE239" s="334"/>
      <c r="AJF239" s="333"/>
      <c r="AJG239" s="335"/>
      <c r="AJH239" s="335"/>
      <c r="AJI239" s="335"/>
      <c r="AJJ239" s="335"/>
      <c r="AJK239" s="335"/>
      <c r="AJL239" s="335"/>
      <c r="AJM239" s="334"/>
      <c r="AJN239" s="334"/>
      <c r="AJO239" s="334"/>
      <c r="AJP239" s="333"/>
      <c r="AJQ239" s="333"/>
      <c r="AJR239" s="332"/>
      <c r="AJS239" s="334"/>
      <c r="AJT239" s="333"/>
      <c r="AJU239" s="335"/>
      <c r="AJV239" s="335"/>
      <c r="AJW239" s="335"/>
      <c r="AJX239" s="335"/>
      <c r="AJY239" s="335"/>
      <c r="AJZ239" s="335"/>
      <c r="AKA239" s="334"/>
      <c r="AKB239" s="334"/>
      <c r="AKC239" s="334"/>
      <c r="AKD239" s="333"/>
      <c r="AKE239" s="333"/>
      <c r="AKF239" s="332"/>
      <c r="AKG239" s="334"/>
      <c r="AKH239" s="333"/>
      <c r="AKI239" s="335"/>
      <c r="AKJ239" s="335"/>
      <c r="AKK239" s="335"/>
      <c r="AKL239" s="335"/>
      <c r="AKM239" s="335"/>
      <c r="AKN239" s="335"/>
      <c r="AKO239" s="334"/>
      <c r="AKP239" s="334"/>
      <c r="AKQ239" s="334"/>
      <c r="AKR239" s="333"/>
      <c r="AKS239" s="333"/>
      <c r="AKT239" s="332"/>
      <c r="AKU239" s="334"/>
      <c r="AKV239" s="333"/>
      <c r="AKW239" s="335"/>
      <c r="AKX239" s="335"/>
      <c r="AKY239" s="335"/>
      <c r="AKZ239" s="335"/>
      <c r="ALA239" s="335"/>
      <c r="ALB239" s="335"/>
      <c r="ALC239" s="334"/>
      <c r="ALD239" s="334"/>
      <c r="ALE239" s="334"/>
      <c r="ALF239" s="333"/>
      <c r="ALG239" s="333"/>
      <c r="ALH239" s="332"/>
      <c r="ALI239" s="334"/>
      <c r="ALJ239" s="333"/>
      <c r="ALK239" s="335"/>
      <c r="ALL239" s="335"/>
      <c r="ALM239" s="335"/>
      <c r="ALN239" s="335"/>
      <c r="ALO239" s="335"/>
      <c r="ALP239" s="335"/>
      <c r="ALQ239" s="334"/>
      <c r="ALR239" s="334"/>
      <c r="ALS239" s="334"/>
      <c r="ALT239" s="333"/>
      <c r="ALU239" s="333"/>
      <c r="ALV239" s="332"/>
      <c r="ALW239" s="334"/>
      <c r="ALX239" s="333"/>
      <c r="ALY239" s="335"/>
      <c r="ALZ239" s="335"/>
      <c r="AMA239" s="335"/>
      <c r="AMB239" s="335"/>
      <c r="AMC239" s="335"/>
      <c r="AMD239" s="335"/>
      <c r="AME239" s="334"/>
      <c r="AMF239" s="334"/>
      <c r="AMG239" s="334"/>
      <c r="AMH239" s="333"/>
      <c r="AMI239" s="333"/>
      <c r="AMJ239" s="332"/>
      <c r="AMK239" s="334"/>
      <c r="AML239" s="333"/>
      <c r="AMM239" s="335"/>
      <c r="AMN239" s="335"/>
      <c r="AMO239" s="335"/>
      <c r="AMP239" s="335"/>
      <c r="AMQ239" s="335"/>
      <c r="AMR239" s="335"/>
      <c r="AMS239" s="334"/>
      <c r="AMT239" s="334"/>
      <c r="AMU239" s="334"/>
      <c r="AMV239" s="333"/>
      <c r="AMW239" s="333"/>
      <c r="AMX239" s="332"/>
      <c r="AMY239" s="334"/>
      <c r="AMZ239" s="333"/>
      <c r="ANA239" s="335"/>
      <c r="ANB239" s="335"/>
      <c r="ANC239" s="335"/>
      <c r="AND239" s="335"/>
      <c r="ANE239" s="335"/>
      <c r="ANF239" s="335"/>
      <c r="ANG239" s="334"/>
      <c r="ANH239" s="334"/>
      <c r="ANI239" s="334"/>
      <c r="ANJ239" s="333"/>
      <c r="ANK239" s="333"/>
      <c r="ANL239" s="332"/>
      <c r="ANM239" s="334"/>
      <c r="ANN239" s="333"/>
      <c r="ANO239" s="335"/>
      <c r="ANP239" s="335"/>
      <c r="ANQ239" s="335"/>
      <c r="ANR239" s="335"/>
      <c r="ANS239" s="335"/>
      <c r="ANT239" s="335"/>
      <c r="ANU239" s="334"/>
      <c r="ANV239" s="334"/>
      <c r="ANW239" s="334"/>
      <c r="ANX239" s="333"/>
      <c r="ANY239" s="333"/>
      <c r="ANZ239" s="332"/>
      <c r="AOA239" s="334"/>
      <c r="AOB239" s="333"/>
      <c r="AOC239" s="335"/>
      <c r="AOD239" s="335"/>
      <c r="AOE239" s="335"/>
      <c r="AOF239" s="335"/>
      <c r="AOG239" s="335"/>
      <c r="AOH239" s="335"/>
      <c r="AOI239" s="334"/>
      <c r="AOJ239" s="334"/>
      <c r="AOK239" s="334"/>
      <c r="AOL239" s="333"/>
      <c r="AOM239" s="333"/>
      <c r="AON239" s="332"/>
      <c r="AOO239" s="334"/>
      <c r="AOP239" s="333"/>
      <c r="AOQ239" s="335"/>
      <c r="AOR239" s="335"/>
      <c r="AOS239" s="335"/>
      <c r="AOT239" s="335"/>
      <c r="AOU239" s="335"/>
      <c r="AOV239" s="335"/>
      <c r="AOW239" s="334"/>
      <c r="AOX239" s="334"/>
      <c r="AOY239" s="334"/>
      <c r="AOZ239" s="333"/>
      <c r="APA239" s="333"/>
      <c r="APB239" s="332"/>
      <c r="APC239" s="334"/>
      <c r="APD239" s="333"/>
      <c r="APE239" s="335"/>
      <c r="APF239" s="335"/>
      <c r="APG239" s="335"/>
      <c r="APH239" s="335"/>
      <c r="API239" s="335"/>
      <c r="APJ239" s="335"/>
      <c r="APK239" s="334"/>
      <c r="APL239" s="334"/>
      <c r="APM239" s="334"/>
      <c r="APN239" s="333"/>
      <c r="APO239" s="333"/>
      <c r="APP239" s="332"/>
      <c r="APQ239" s="334"/>
      <c r="APR239" s="333"/>
      <c r="APS239" s="335"/>
      <c r="APT239" s="335"/>
      <c r="APU239" s="335"/>
      <c r="APV239" s="335"/>
      <c r="APW239" s="335"/>
      <c r="APX239" s="335"/>
      <c r="APY239" s="334"/>
      <c r="APZ239" s="334"/>
      <c r="AQA239" s="334"/>
      <c r="AQB239" s="333"/>
      <c r="AQC239" s="333"/>
      <c r="AQD239" s="332"/>
      <c r="AQE239" s="334"/>
      <c r="AQF239" s="333"/>
      <c r="AQG239" s="335"/>
      <c r="AQH239" s="335"/>
      <c r="AQI239" s="335"/>
      <c r="AQJ239" s="335"/>
      <c r="AQK239" s="335"/>
      <c r="AQL239" s="335"/>
      <c r="AQM239" s="334"/>
      <c r="AQN239" s="334"/>
      <c r="AQO239" s="334"/>
      <c r="AQP239" s="333"/>
      <c r="AQQ239" s="333"/>
      <c r="AQR239" s="332"/>
      <c r="AQS239" s="334"/>
      <c r="AQT239" s="333"/>
      <c r="AQU239" s="335"/>
      <c r="AQV239" s="335"/>
      <c r="AQW239" s="335"/>
      <c r="AQX239" s="335"/>
      <c r="AQY239" s="335"/>
      <c r="AQZ239" s="335"/>
      <c r="ARA239" s="334"/>
      <c r="ARB239" s="334"/>
      <c r="ARC239" s="334"/>
      <c r="ARD239" s="333"/>
      <c r="ARE239" s="333"/>
      <c r="ARF239" s="332"/>
      <c r="ARG239" s="334"/>
      <c r="ARH239" s="333"/>
      <c r="ARI239" s="335"/>
      <c r="ARJ239" s="335"/>
      <c r="ARK239" s="335"/>
      <c r="ARL239" s="335"/>
      <c r="ARM239" s="335"/>
      <c r="ARN239" s="335"/>
      <c r="ARO239" s="334"/>
      <c r="ARP239" s="334"/>
      <c r="ARQ239" s="334"/>
      <c r="ARR239" s="333"/>
      <c r="ARS239" s="333"/>
      <c r="ART239" s="332"/>
      <c r="ARU239" s="334"/>
      <c r="ARV239" s="333"/>
      <c r="ARW239" s="335"/>
      <c r="ARX239" s="335"/>
      <c r="ARY239" s="335"/>
      <c r="ARZ239" s="335"/>
      <c r="ASA239" s="335"/>
      <c r="ASB239" s="335"/>
      <c r="ASC239" s="334"/>
      <c r="ASD239" s="334"/>
      <c r="ASE239" s="334"/>
      <c r="ASF239" s="333"/>
      <c r="ASG239" s="333"/>
      <c r="ASH239" s="332"/>
      <c r="ASI239" s="334"/>
      <c r="ASJ239" s="333"/>
      <c r="ASK239" s="335"/>
      <c r="ASL239" s="335"/>
      <c r="ASM239" s="335"/>
      <c r="ASN239" s="335"/>
      <c r="ASO239" s="335"/>
      <c r="ASP239" s="335"/>
      <c r="ASQ239" s="334"/>
      <c r="ASR239" s="334"/>
      <c r="ASS239" s="334"/>
      <c r="AST239" s="333"/>
      <c r="ASU239" s="333"/>
      <c r="ASV239" s="332"/>
      <c r="ASW239" s="334"/>
      <c r="ASX239" s="333"/>
      <c r="ASY239" s="335"/>
      <c r="ASZ239" s="335"/>
      <c r="ATA239" s="335"/>
      <c r="ATB239" s="335"/>
      <c r="ATC239" s="335"/>
      <c r="ATD239" s="335"/>
      <c r="ATE239" s="334"/>
      <c r="ATF239" s="334"/>
      <c r="ATG239" s="334"/>
      <c r="ATH239" s="333"/>
      <c r="ATI239" s="333"/>
      <c r="ATJ239" s="332"/>
      <c r="ATK239" s="334"/>
      <c r="ATL239" s="333"/>
      <c r="ATM239" s="335"/>
      <c r="ATN239" s="335"/>
      <c r="ATO239" s="335"/>
      <c r="ATP239" s="335"/>
      <c r="ATQ239" s="335"/>
      <c r="ATR239" s="335"/>
      <c r="ATS239" s="334"/>
      <c r="ATT239" s="334"/>
      <c r="ATU239" s="334"/>
      <c r="ATV239" s="333"/>
      <c r="ATW239" s="333"/>
      <c r="ATX239" s="332"/>
      <c r="ATY239" s="334"/>
      <c r="ATZ239" s="333"/>
      <c r="AUA239" s="335"/>
      <c r="AUB239" s="335"/>
      <c r="AUC239" s="335"/>
      <c r="AUD239" s="335"/>
      <c r="AUE239" s="335"/>
      <c r="AUF239" s="335"/>
      <c r="AUG239" s="334"/>
      <c r="AUH239" s="334"/>
      <c r="AUI239" s="334"/>
      <c r="AUJ239" s="333"/>
      <c r="AUK239" s="333"/>
      <c r="AUL239" s="332"/>
      <c r="AUM239" s="334"/>
      <c r="AUN239" s="333"/>
      <c r="AUO239" s="335"/>
      <c r="AUP239" s="335"/>
      <c r="AUQ239" s="335"/>
      <c r="AUR239" s="335"/>
      <c r="AUS239" s="335"/>
      <c r="AUT239" s="335"/>
      <c r="AUU239" s="334"/>
      <c r="AUV239" s="334"/>
      <c r="AUW239" s="334"/>
      <c r="AUX239" s="333"/>
      <c r="AUY239" s="333"/>
      <c r="AUZ239" s="332"/>
      <c r="AVA239" s="334"/>
      <c r="AVB239" s="333"/>
      <c r="AVC239" s="335"/>
      <c r="AVD239" s="335"/>
      <c r="AVE239" s="335"/>
      <c r="AVF239" s="335"/>
      <c r="AVG239" s="335"/>
      <c r="AVH239" s="335"/>
      <c r="AVI239" s="334"/>
      <c r="AVJ239" s="334"/>
      <c r="AVK239" s="334"/>
      <c r="AVL239" s="333"/>
      <c r="AVM239" s="333"/>
      <c r="AVN239" s="332"/>
      <c r="AVO239" s="334"/>
      <c r="AVP239" s="333"/>
      <c r="AVQ239" s="335"/>
      <c r="AVR239" s="335"/>
      <c r="AVS239" s="335"/>
      <c r="AVT239" s="335"/>
      <c r="AVU239" s="335"/>
      <c r="AVV239" s="335"/>
      <c r="AVW239" s="334"/>
      <c r="AVX239" s="334"/>
      <c r="AVY239" s="334"/>
      <c r="AVZ239" s="333"/>
      <c r="AWA239" s="333"/>
      <c r="AWB239" s="332"/>
      <c r="AWC239" s="334"/>
      <c r="AWD239" s="333"/>
      <c r="AWE239" s="335"/>
      <c r="AWF239" s="335"/>
      <c r="AWG239" s="335"/>
      <c r="AWH239" s="335"/>
      <c r="AWI239" s="335"/>
      <c r="AWJ239" s="335"/>
      <c r="AWK239" s="334"/>
      <c r="AWL239" s="334"/>
      <c r="AWM239" s="334"/>
      <c r="AWN239" s="333"/>
      <c r="AWO239" s="333"/>
      <c r="AWP239" s="332"/>
      <c r="AWQ239" s="334"/>
      <c r="AWR239" s="333"/>
      <c r="AWS239" s="335"/>
      <c r="AWT239" s="335"/>
      <c r="AWU239" s="335"/>
      <c r="AWV239" s="335"/>
      <c r="AWW239" s="335"/>
      <c r="AWX239" s="335"/>
      <c r="AWY239" s="334"/>
      <c r="AWZ239" s="334"/>
      <c r="AXA239" s="334"/>
      <c r="AXB239" s="333"/>
      <c r="AXC239" s="333"/>
      <c r="AXD239" s="332"/>
      <c r="AXE239" s="334"/>
      <c r="AXF239" s="333"/>
      <c r="AXG239" s="335"/>
      <c r="AXH239" s="335"/>
      <c r="AXI239" s="335"/>
      <c r="AXJ239" s="335"/>
      <c r="AXK239" s="335"/>
      <c r="AXL239" s="335"/>
      <c r="AXM239" s="334"/>
      <c r="AXN239" s="334"/>
      <c r="AXO239" s="334"/>
      <c r="AXP239" s="333"/>
      <c r="AXQ239" s="333"/>
      <c r="AXR239" s="332"/>
      <c r="AXS239" s="334"/>
      <c r="AXT239" s="333"/>
      <c r="AXU239" s="335"/>
      <c r="AXV239" s="335"/>
      <c r="AXW239" s="335"/>
      <c r="AXX239" s="335"/>
      <c r="AXY239" s="335"/>
      <c r="AXZ239" s="335"/>
      <c r="AYA239" s="334"/>
      <c r="AYB239" s="334"/>
      <c r="AYC239" s="334"/>
      <c r="AYD239" s="333"/>
      <c r="AYE239" s="333"/>
      <c r="AYF239" s="332"/>
      <c r="AYG239" s="334"/>
      <c r="AYH239" s="333"/>
      <c r="AYI239" s="335"/>
      <c r="AYJ239" s="335"/>
      <c r="AYK239" s="335"/>
      <c r="AYL239" s="335"/>
      <c r="AYM239" s="335"/>
      <c r="AYN239" s="335"/>
      <c r="AYO239" s="334"/>
      <c r="AYP239" s="334"/>
      <c r="AYQ239" s="334"/>
      <c r="AYR239" s="333"/>
      <c r="AYS239" s="333"/>
      <c r="AYT239" s="332"/>
      <c r="AYU239" s="334"/>
      <c r="AYV239" s="333"/>
      <c r="AYW239" s="335"/>
      <c r="AYX239" s="335"/>
      <c r="AYY239" s="335"/>
      <c r="AYZ239" s="335"/>
      <c r="AZA239" s="335"/>
      <c r="AZB239" s="335"/>
      <c r="AZC239" s="334"/>
      <c r="AZD239" s="334"/>
      <c r="AZE239" s="334"/>
      <c r="AZF239" s="333"/>
      <c r="AZG239" s="333"/>
      <c r="AZH239" s="332"/>
      <c r="AZI239" s="334"/>
      <c r="AZJ239" s="333"/>
      <c r="AZK239" s="335"/>
      <c r="AZL239" s="335"/>
      <c r="AZM239" s="335"/>
      <c r="AZN239" s="335"/>
      <c r="AZO239" s="335"/>
      <c r="AZP239" s="335"/>
      <c r="AZQ239" s="334"/>
      <c r="AZR239" s="334"/>
      <c r="AZS239" s="334"/>
      <c r="AZT239" s="333"/>
      <c r="AZU239" s="333"/>
      <c r="AZV239" s="332"/>
      <c r="AZW239" s="334"/>
      <c r="AZX239" s="333"/>
      <c r="AZY239" s="335"/>
      <c r="AZZ239" s="335"/>
      <c r="BAA239" s="335"/>
      <c r="BAB239" s="335"/>
      <c r="BAC239" s="335"/>
      <c r="BAD239" s="335"/>
      <c r="BAE239" s="334"/>
      <c r="BAF239" s="334"/>
      <c r="BAG239" s="334"/>
      <c r="BAH239" s="333"/>
      <c r="BAI239" s="333"/>
      <c r="BAJ239" s="332"/>
      <c r="BAK239" s="334"/>
      <c r="BAL239" s="333"/>
      <c r="BAM239" s="335"/>
      <c r="BAN239" s="335"/>
      <c r="BAO239" s="335"/>
      <c r="BAP239" s="335"/>
      <c r="BAQ239" s="335"/>
      <c r="BAR239" s="335"/>
      <c r="BAS239" s="334"/>
      <c r="BAT239" s="334"/>
      <c r="BAU239" s="334"/>
      <c r="BAV239" s="333"/>
      <c r="BAW239" s="333"/>
      <c r="BAX239" s="332"/>
      <c r="BAY239" s="334"/>
      <c r="BAZ239" s="333"/>
      <c r="BBA239" s="335"/>
      <c r="BBB239" s="335"/>
      <c r="BBC239" s="335"/>
      <c r="BBD239" s="335"/>
      <c r="BBE239" s="335"/>
      <c r="BBF239" s="335"/>
      <c r="BBG239" s="334"/>
      <c r="BBH239" s="334"/>
      <c r="BBI239" s="334"/>
      <c r="BBJ239" s="333"/>
      <c r="BBK239" s="333"/>
      <c r="BBL239" s="332"/>
      <c r="BBM239" s="334"/>
      <c r="BBN239" s="333"/>
      <c r="BBO239" s="335"/>
      <c r="BBP239" s="335"/>
      <c r="BBQ239" s="335"/>
      <c r="BBR239" s="335"/>
      <c r="BBS239" s="335"/>
      <c r="BBT239" s="335"/>
      <c r="BBU239" s="334"/>
      <c r="BBV239" s="334"/>
      <c r="BBW239" s="334"/>
      <c r="BBX239" s="333"/>
      <c r="BBY239" s="333"/>
      <c r="BBZ239" s="332"/>
      <c r="BCA239" s="334"/>
      <c r="BCB239" s="333"/>
      <c r="BCC239" s="335"/>
      <c r="BCD239" s="335"/>
      <c r="BCE239" s="335"/>
      <c r="BCF239" s="335"/>
      <c r="BCG239" s="335"/>
      <c r="BCH239" s="335"/>
      <c r="BCI239" s="334"/>
      <c r="BCJ239" s="334"/>
      <c r="BCK239" s="334"/>
      <c r="BCL239" s="333"/>
      <c r="BCM239" s="333"/>
      <c r="BCN239" s="332"/>
      <c r="BCO239" s="334"/>
      <c r="BCP239" s="333"/>
      <c r="BCQ239" s="335"/>
      <c r="BCR239" s="335"/>
      <c r="BCS239" s="335"/>
      <c r="BCT239" s="335"/>
      <c r="BCU239" s="335"/>
      <c r="BCV239" s="335"/>
      <c r="BCW239" s="334"/>
      <c r="BCX239" s="334"/>
      <c r="BCY239" s="334"/>
      <c r="BCZ239" s="333"/>
      <c r="BDA239" s="333"/>
      <c r="BDB239" s="332"/>
      <c r="BDC239" s="334"/>
      <c r="BDD239" s="333"/>
      <c r="BDE239" s="335"/>
      <c r="BDF239" s="335"/>
      <c r="BDG239" s="335"/>
      <c r="BDH239" s="335"/>
      <c r="BDI239" s="335"/>
      <c r="BDJ239" s="335"/>
      <c r="BDK239" s="334"/>
      <c r="BDL239" s="334"/>
      <c r="BDM239" s="334"/>
      <c r="BDN239" s="333"/>
      <c r="BDO239" s="333"/>
      <c r="BDP239" s="332"/>
      <c r="BDQ239" s="334"/>
      <c r="BDR239" s="333"/>
      <c r="BDS239" s="335"/>
      <c r="BDT239" s="335"/>
      <c r="BDU239" s="335"/>
      <c r="BDV239" s="335"/>
      <c r="BDW239" s="335"/>
      <c r="BDX239" s="335"/>
      <c r="BDY239" s="334"/>
      <c r="BDZ239" s="334"/>
      <c r="BEA239" s="334"/>
      <c r="BEB239" s="333"/>
      <c r="BEC239" s="333"/>
      <c r="BED239" s="332"/>
      <c r="BEE239" s="334"/>
      <c r="BEF239" s="333"/>
      <c r="BEG239" s="335"/>
      <c r="BEH239" s="335"/>
      <c r="BEI239" s="335"/>
      <c r="BEJ239" s="335"/>
      <c r="BEK239" s="335"/>
      <c r="BEL239" s="335"/>
      <c r="BEM239" s="334"/>
      <c r="BEN239" s="334"/>
      <c r="BEO239" s="334"/>
      <c r="BEP239" s="333"/>
      <c r="BEQ239" s="333"/>
      <c r="BER239" s="332"/>
      <c r="BES239" s="334"/>
      <c r="BET239" s="333"/>
      <c r="BEU239" s="335"/>
      <c r="BEV239" s="335"/>
      <c r="BEW239" s="335"/>
      <c r="BEX239" s="335"/>
      <c r="BEY239" s="335"/>
      <c r="BEZ239" s="335"/>
      <c r="BFA239" s="334"/>
      <c r="BFB239" s="334"/>
      <c r="BFC239" s="334"/>
      <c r="BFD239" s="333"/>
      <c r="BFE239" s="333"/>
      <c r="BFF239" s="332"/>
      <c r="BFG239" s="334"/>
      <c r="BFH239" s="333"/>
      <c r="BFI239" s="335"/>
      <c r="BFJ239" s="335"/>
      <c r="BFK239" s="335"/>
      <c r="BFL239" s="335"/>
      <c r="BFM239" s="335"/>
      <c r="BFN239" s="335"/>
      <c r="BFO239" s="334"/>
      <c r="BFP239" s="334"/>
      <c r="BFQ239" s="334"/>
      <c r="BFR239" s="333"/>
      <c r="BFS239" s="333"/>
      <c r="BFT239" s="332"/>
      <c r="BFU239" s="334"/>
      <c r="BFV239" s="333"/>
      <c r="BFW239" s="335"/>
      <c r="BFX239" s="335"/>
      <c r="BFY239" s="335"/>
      <c r="BFZ239" s="335"/>
      <c r="BGA239" s="335"/>
      <c r="BGB239" s="335"/>
      <c r="BGC239" s="334"/>
      <c r="BGD239" s="334"/>
      <c r="BGE239" s="334"/>
      <c r="BGF239" s="333"/>
      <c r="BGG239" s="333"/>
      <c r="BGH239" s="332"/>
      <c r="BGI239" s="334"/>
      <c r="BGJ239" s="333"/>
      <c r="BGK239" s="335"/>
      <c r="BGL239" s="335"/>
      <c r="BGM239" s="335"/>
      <c r="BGN239" s="335"/>
      <c r="BGO239" s="335"/>
      <c r="BGP239" s="335"/>
      <c r="BGQ239" s="334"/>
      <c r="BGR239" s="334"/>
      <c r="BGS239" s="334"/>
      <c r="BGT239" s="333"/>
      <c r="BGU239" s="333"/>
      <c r="BGV239" s="332"/>
      <c r="BGW239" s="334"/>
      <c r="BGX239" s="333"/>
      <c r="BGY239" s="335"/>
      <c r="BGZ239" s="335"/>
      <c r="BHA239" s="335"/>
      <c r="BHB239" s="335"/>
      <c r="BHC239" s="335"/>
      <c r="BHD239" s="335"/>
      <c r="BHE239" s="334"/>
      <c r="BHF239" s="334"/>
      <c r="BHG239" s="334"/>
      <c r="BHH239" s="333"/>
      <c r="BHI239" s="333"/>
      <c r="BHJ239" s="332"/>
      <c r="BHK239" s="334"/>
      <c r="BHL239" s="333"/>
      <c r="BHM239" s="335"/>
      <c r="BHN239" s="335"/>
      <c r="BHO239" s="335"/>
      <c r="BHP239" s="335"/>
      <c r="BHQ239" s="335"/>
      <c r="BHR239" s="335"/>
      <c r="BHS239" s="334"/>
      <c r="BHT239" s="334"/>
      <c r="BHU239" s="334"/>
      <c r="BHV239" s="333"/>
      <c r="BHW239" s="333"/>
      <c r="BHX239" s="332"/>
      <c r="BHY239" s="334"/>
      <c r="BHZ239" s="333"/>
      <c r="BIA239" s="335"/>
      <c r="BIB239" s="335"/>
      <c r="BIC239" s="335"/>
      <c r="BID239" s="335"/>
      <c r="BIE239" s="335"/>
      <c r="BIF239" s="335"/>
      <c r="BIG239" s="334"/>
      <c r="BIH239" s="334"/>
      <c r="BII239" s="334"/>
      <c r="BIJ239" s="333"/>
      <c r="BIK239" s="333"/>
      <c r="BIL239" s="332"/>
      <c r="BIM239" s="334"/>
      <c r="BIN239" s="333"/>
      <c r="BIO239" s="335"/>
      <c r="BIP239" s="335"/>
      <c r="BIQ239" s="335"/>
      <c r="BIR239" s="335"/>
      <c r="BIS239" s="335"/>
      <c r="BIT239" s="335"/>
      <c r="BIU239" s="334"/>
      <c r="BIV239" s="334"/>
      <c r="BIW239" s="334"/>
      <c r="BIX239" s="333"/>
      <c r="BIY239" s="333"/>
      <c r="BIZ239" s="332"/>
      <c r="BJA239" s="334"/>
      <c r="BJB239" s="333"/>
      <c r="BJC239" s="335"/>
      <c r="BJD239" s="335"/>
      <c r="BJE239" s="335"/>
      <c r="BJF239" s="335"/>
      <c r="BJG239" s="335"/>
      <c r="BJH239" s="335"/>
      <c r="BJI239" s="334"/>
      <c r="BJJ239" s="334"/>
      <c r="BJK239" s="334"/>
      <c r="BJL239" s="333"/>
      <c r="BJM239" s="333"/>
      <c r="BJN239" s="332"/>
      <c r="BJO239" s="334"/>
      <c r="BJP239" s="333"/>
      <c r="BJQ239" s="335"/>
      <c r="BJR239" s="335"/>
      <c r="BJS239" s="335"/>
      <c r="BJT239" s="335"/>
      <c r="BJU239" s="335"/>
      <c r="BJV239" s="335"/>
      <c r="BJW239" s="334"/>
      <c r="BJX239" s="334"/>
      <c r="BJY239" s="334"/>
      <c r="BJZ239" s="333"/>
      <c r="BKA239" s="333"/>
      <c r="BKB239" s="332"/>
      <c r="BKC239" s="334"/>
      <c r="BKD239" s="333"/>
      <c r="BKE239" s="335"/>
      <c r="BKF239" s="335"/>
      <c r="BKG239" s="335"/>
      <c r="BKH239" s="335"/>
      <c r="BKI239" s="335"/>
      <c r="BKJ239" s="335"/>
      <c r="BKK239" s="334"/>
      <c r="BKL239" s="334"/>
      <c r="BKM239" s="334"/>
      <c r="BKN239" s="333"/>
      <c r="BKO239" s="333"/>
      <c r="BKP239" s="332"/>
      <c r="BKQ239" s="334"/>
      <c r="BKR239" s="333"/>
      <c r="BKS239" s="335"/>
      <c r="BKT239" s="335"/>
      <c r="BKU239" s="335"/>
      <c r="BKV239" s="335"/>
      <c r="BKW239" s="335"/>
      <c r="BKX239" s="335"/>
      <c r="BKY239" s="334"/>
      <c r="BKZ239" s="334"/>
      <c r="BLA239" s="334"/>
      <c r="BLB239" s="333"/>
      <c r="BLC239" s="333"/>
      <c r="BLD239" s="332"/>
      <c r="BLE239" s="334"/>
      <c r="BLF239" s="333"/>
      <c r="BLG239" s="335"/>
      <c r="BLH239" s="335"/>
      <c r="BLI239" s="335"/>
      <c r="BLJ239" s="335"/>
      <c r="BLK239" s="335"/>
      <c r="BLL239" s="335"/>
      <c r="BLM239" s="334"/>
      <c r="BLN239" s="334"/>
      <c r="BLO239" s="334"/>
      <c r="BLP239" s="333"/>
      <c r="BLQ239" s="333"/>
      <c r="BLR239" s="332"/>
      <c r="BLS239" s="334"/>
      <c r="BLT239" s="333"/>
      <c r="BLU239" s="335"/>
      <c r="BLV239" s="335"/>
      <c r="BLW239" s="335"/>
      <c r="BLX239" s="335"/>
      <c r="BLY239" s="335"/>
      <c r="BLZ239" s="335"/>
      <c r="BMA239" s="334"/>
      <c r="BMB239" s="334"/>
      <c r="BMC239" s="334"/>
      <c r="BMD239" s="333"/>
      <c r="BME239" s="333"/>
      <c r="BMF239" s="332"/>
      <c r="BMG239" s="334"/>
      <c r="BMH239" s="333"/>
      <c r="BMI239" s="335"/>
      <c r="BMJ239" s="335"/>
      <c r="BMK239" s="335"/>
      <c r="BML239" s="335"/>
      <c r="BMM239" s="335"/>
      <c r="BMN239" s="335"/>
      <c r="BMO239" s="334"/>
      <c r="BMP239" s="334"/>
      <c r="BMQ239" s="334"/>
      <c r="BMR239" s="333"/>
      <c r="BMS239" s="333"/>
      <c r="BMT239" s="332"/>
      <c r="BMU239" s="334"/>
      <c r="BMV239" s="333"/>
      <c r="BMW239" s="335"/>
      <c r="BMX239" s="335"/>
      <c r="BMY239" s="335"/>
      <c r="BMZ239" s="335"/>
      <c r="BNA239" s="335"/>
      <c r="BNB239" s="335"/>
      <c r="BNC239" s="334"/>
      <c r="BND239" s="334"/>
      <c r="BNE239" s="334"/>
      <c r="BNF239" s="333"/>
      <c r="BNG239" s="333"/>
      <c r="BNH239" s="332"/>
      <c r="BNI239" s="334"/>
      <c r="BNJ239" s="333"/>
      <c r="BNK239" s="335"/>
      <c r="BNL239" s="335"/>
      <c r="BNM239" s="335"/>
      <c r="BNN239" s="335"/>
      <c r="BNO239" s="335"/>
      <c r="BNP239" s="335"/>
      <c r="BNQ239" s="334"/>
      <c r="BNR239" s="334"/>
      <c r="BNS239" s="334"/>
      <c r="BNT239" s="333"/>
      <c r="BNU239" s="333"/>
      <c r="BNV239" s="332"/>
      <c r="BNW239" s="334"/>
      <c r="BNX239" s="333"/>
      <c r="BNY239" s="335"/>
      <c r="BNZ239" s="335"/>
      <c r="BOA239" s="335"/>
      <c r="BOB239" s="335"/>
      <c r="BOC239" s="335"/>
      <c r="BOD239" s="335"/>
      <c r="BOE239" s="334"/>
      <c r="BOF239" s="334"/>
      <c r="BOG239" s="334"/>
      <c r="BOH239" s="333"/>
      <c r="BOI239" s="333"/>
      <c r="BOJ239" s="332"/>
      <c r="BOK239" s="334"/>
      <c r="BOL239" s="333"/>
      <c r="BOM239" s="335"/>
      <c r="BON239" s="335"/>
      <c r="BOO239" s="335"/>
      <c r="BOP239" s="335"/>
      <c r="BOQ239" s="335"/>
      <c r="BOR239" s="335"/>
      <c r="BOS239" s="334"/>
      <c r="BOT239" s="334"/>
      <c r="BOU239" s="334"/>
      <c r="BOV239" s="333"/>
      <c r="BOW239" s="333"/>
      <c r="BOX239" s="332"/>
      <c r="BOY239" s="334"/>
      <c r="BOZ239" s="333"/>
      <c r="BPA239" s="335"/>
      <c r="BPB239" s="335"/>
      <c r="BPC239" s="335"/>
      <c r="BPD239" s="335"/>
      <c r="BPE239" s="335"/>
      <c r="BPF239" s="335"/>
      <c r="BPG239" s="334"/>
      <c r="BPH239" s="334"/>
      <c r="BPI239" s="334"/>
      <c r="BPJ239" s="333"/>
      <c r="BPK239" s="333"/>
      <c r="BPL239" s="332"/>
      <c r="BPM239" s="334"/>
      <c r="BPN239" s="333"/>
      <c r="BPO239" s="335"/>
      <c r="BPP239" s="335"/>
      <c r="BPQ239" s="335"/>
      <c r="BPR239" s="335"/>
      <c r="BPS239" s="335"/>
      <c r="BPT239" s="335"/>
      <c r="BPU239" s="334"/>
      <c r="BPV239" s="334"/>
      <c r="BPW239" s="334"/>
      <c r="BPX239" s="333"/>
      <c r="BPY239" s="333"/>
      <c r="BPZ239" s="332"/>
      <c r="BQA239" s="334"/>
      <c r="BQB239" s="333"/>
      <c r="BQC239" s="335"/>
      <c r="BQD239" s="335"/>
      <c r="BQE239" s="335"/>
      <c r="BQF239" s="335"/>
      <c r="BQG239" s="335"/>
      <c r="BQH239" s="335"/>
      <c r="BQI239" s="334"/>
      <c r="BQJ239" s="334"/>
      <c r="BQK239" s="334"/>
      <c r="BQL239" s="333"/>
      <c r="BQM239" s="333"/>
      <c r="BQN239" s="332"/>
      <c r="BQO239" s="334"/>
      <c r="BQP239" s="333"/>
      <c r="BQQ239" s="335"/>
      <c r="BQR239" s="335"/>
      <c r="BQS239" s="335"/>
      <c r="BQT239" s="335"/>
      <c r="BQU239" s="335"/>
      <c r="BQV239" s="335"/>
      <c r="BQW239" s="334"/>
      <c r="BQX239" s="334"/>
      <c r="BQY239" s="334"/>
      <c r="BQZ239" s="333"/>
      <c r="BRA239" s="333"/>
      <c r="BRB239" s="332"/>
      <c r="BRC239" s="334"/>
      <c r="BRD239" s="333"/>
      <c r="BRE239" s="335"/>
      <c r="BRF239" s="335"/>
      <c r="BRG239" s="335"/>
      <c r="BRH239" s="335"/>
      <c r="BRI239" s="335"/>
      <c r="BRJ239" s="335"/>
      <c r="BRK239" s="334"/>
      <c r="BRL239" s="334"/>
      <c r="BRM239" s="334"/>
      <c r="BRN239" s="333"/>
      <c r="BRO239" s="333"/>
      <c r="BRP239" s="332"/>
      <c r="BRQ239" s="334"/>
      <c r="BRR239" s="333"/>
      <c r="BRS239" s="335"/>
      <c r="BRT239" s="335"/>
      <c r="BRU239" s="335"/>
      <c r="BRV239" s="335"/>
      <c r="BRW239" s="335"/>
      <c r="BRX239" s="335"/>
      <c r="BRY239" s="334"/>
      <c r="BRZ239" s="334"/>
      <c r="BSA239" s="334"/>
      <c r="BSB239" s="333"/>
      <c r="BSC239" s="333"/>
      <c r="BSD239" s="332"/>
      <c r="BSE239" s="334"/>
      <c r="BSF239" s="333"/>
      <c r="BSG239" s="335"/>
      <c r="BSH239" s="335"/>
      <c r="BSI239" s="335"/>
      <c r="BSJ239" s="335"/>
      <c r="BSK239" s="335"/>
      <c r="BSL239" s="335"/>
      <c r="BSM239" s="334"/>
      <c r="BSN239" s="334"/>
      <c r="BSO239" s="334"/>
      <c r="BSP239" s="333"/>
      <c r="BSQ239" s="333"/>
      <c r="BSR239" s="332"/>
      <c r="BSS239" s="334"/>
      <c r="BST239" s="333"/>
      <c r="BSU239" s="335"/>
      <c r="BSV239" s="335"/>
      <c r="BSW239" s="335"/>
      <c r="BSX239" s="335"/>
      <c r="BSY239" s="335"/>
      <c r="BSZ239" s="335"/>
      <c r="BTA239" s="334"/>
      <c r="BTB239" s="334"/>
      <c r="BTC239" s="334"/>
      <c r="BTD239" s="333"/>
      <c r="BTE239" s="333"/>
      <c r="BTF239" s="332"/>
      <c r="BTG239" s="334"/>
      <c r="BTH239" s="333"/>
      <c r="BTI239" s="335"/>
      <c r="BTJ239" s="335"/>
      <c r="BTK239" s="335"/>
      <c r="BTL239" s="335"/>
      <c r="BTM239" s="335"/>
      <c r="BTN239" s="335"/>
      <c r="BTO239" s="334"/>
      <c r="BTP239" s="334"/>
      <c r="BTQ239" s="334"/>
      <c r="BTR239" s="333"/>
      <c r="BTS239" s="333"/>
      <c r="BTT239" s="332"/>
      <c r="BTU239" s="334"/>
      <c r="BTV239" s="333"/>
      <c r="BTW239" s="335"/>
      <c r="BTX239" s="335"/>
      <c r="BTY239" s="335"/>
      <c r="BTZ239" s="335"/>
      <c r="BUA239" s="335"/>
      <c r="BUB239" s="335"/>
      <c r="BUC239" s="334"/>
      <c r="BUD239" s="334"/>
      <c r="BUE239" s="334"/>
      <c r="BUF239" s="333"/>
      <c r="BUG239" s="333"/>
      <c r="BUH239" s="332"/>
      <c r="BUI239" s="334"/>
      <c r="BUJ239" s="333"/>
      <c r="BUK239" s="335"/>
      <c r="BUL239" s="335"/>
      <c r="BUM239" s="335"/>
      <c r="BUN239" s="335"/>
      <c r="BUO239" s="335"/>
      <c r="BUP239" s="335"/>
      <c r="BUQ239" s="334"/>
      <c r="BUR239" s="334"/>
      <c r="BUS239" s="334"/>
      <c r="BUT239" s="333"/>
      <c r="BUU239" s="333"/>
      <c r="BUV239" s="332"/>
      <c r="BUW239" s="334"/>
      <c r="BUX239" s="333"/>
      <c r="BUY239" s="335"/>
      <c r="BUZ239" s="335"/>
      <c r="BVA239" s="335"/>
      <c r="BVB239" s="335"/>
      <c r="BVC239" s="335"/>
      <c r="BVD239" s="335"/>
      <c r="BVE239" s="334"/>
      <c r="BVF239" s="334"/>
      <c r="BVG239" s="334"/>
      <c r="BVH239" s="333"/>
      <c r="BVI239" s="333"/>
      <c r="BVJ239" s="332"/>
      <c r="BVK239" s="334"/>
      <c r="BVL239" s="333"/>
      <c r="BVM239" s="335"/>
      <c r="BVN239" s="335"/>
      <c r="BVO239" s="335"/>
      <c r="BVP239" s="335"/>
      <c r="BVQ239" s="335"/>
      <c r="BVR239" s="335"/>
      <c r="BVS239" s="334"/>
      <c r="BVT239" s="334"/>
      <c r="BVU239" s="334"/>
      <c r="BVV239" s="333"/>
      <c r="BVW239" s="333"/>
      <c r="BVX239" s="332"/>
      <c r="BVY239" s="334"/>
      <c r="BVZ239" s="333"/>
      <c r="BWA239" s="335"/>
      <c r="BWB239" s="335"/>
      <c r="BWC239" s="335"/>
      <c r="BWD239" s="335"/>
      <c r="BWE239" s="335"/>
      <c r="BWF239" s="335"/>
      <c r="BWG239" s="334"/>
      <c r="BWH239" s="334"/>
      <c r="BWI239" s="334"/>
      <c r="BWJ239" s="333"/>
      <c r="BWK239" s="333"/>
      <c r="BWL239" s="332"/>
      <c r="BWM239" s="334"/>
      <c r="BWN239" s="333"/>
      <c r="BWO239" s="335"/>
      <c r="BWP239" s="335"/>
      <c r="BWQ239" s="335"/>
      <c r="BWR239" s="335"/>
      <c r="BWS239" s="335"/>
      <c r="BWT239" s="335"/>
      <c r="BWU239" s="334"/>
      <c r="BWV239" s="334"/>
      <c r="BWW239" s="334"/>
      <c r="BWX239" s="333"/>
      <c r="BWY239" s="333"/>
      <c r="BWZ239" s="332"/>
      <c r="BXA239" s="334"/>
      <c r="BXB239" s="333"/>
      <c r="BXC239" s="335"/>
      <c r="BXD239" s="335"/>
      <c r="BXE239" s="335"/>
      <c r="BXF239" s="335"/>
      <c r="BXG239" s="335"/>
      <c r="BXH239" s="335"/>
      <c r="BXI239" s="334"/>
      <c r="BXJ239" s="334"/>
      <c r="BXK239" s="334"/>
      <c r="BXL239" s="333"/>
      <c r="BXM239" s="333"/>
      <c r="BXN239" s="332"/>
      <c r="BXO239" s="334"/>
      <c r="BXP239" s="333"/>
      <c r="BXQ239" s="335"/>
      <c r="BXR239" s="335"/>
      <c r="BXS239" s="335"/>
      <c r="BXT239" s="335"/>
      <c r="BXU239" s="335"/>
      <c r="BXV239" s="335"/>
      <c r="BXW239" s="334"/>
      <c r="BXX239" s="334"/>
      <c r="BXY239" s="334"/>
      <c r="BXZ239" s="333"/>
      <c r="BYA239" s="333"/>
      <c r="BYB239" s="332"/>
      <c r="BYC239" s="334"/>
      <c r="BYD239" s="333"/>
      <c r="BYE239" s="335"/>
      <c r="BYF239" s="335"/>
      <c r="BYG239" s="335"/>
      <c r="BYH239" s="335"/>
      <c r="BYI239" s="335"/>
      <c r="BYJ239" s="335"/>
      <c r="BYK239" s="334"/>
      <c r="BYL239" s="334"/>
      <c r="BYM239" s="334"/>
      <c r="BYN239" s="333"/>
      <c r="BYO239" s="333"/>
      <c r="BYP239" s="332"/>
      <c r="BYQ239" s="334"/>
      <c r="BYR239" s="333"/>
      <c r="BYS239" s="335"/>
      <c r="BYT239" s="335"/>
      <c r="BYU239" s="335"/>
      <c r="BYV239" s="335"/>
      <c r="BYW239" s="335"/>
      <c r="BYX239" s="335"/>
      <c r="BYY239" s="334"/>
      <c r="BYZ239" s="334"/>
      <c r="BZA239" s="334"/>
      <c r="BZB239" s="333"/>
      <c r="BZC239" s="333"/>
      <c r="BZD239" s="332"/>
      <c r="BZE239" s="334"/>
      <c r="BZF239" s="333"/>
      <c r="BZG239" s="335"/>
      <c r="BZH239" s="335"/>
      <c r="BZI239" s="335"/>
      <c r="BZJ239" s="335"/>
      <c r="BZK239" s="335"/>
      <c r="BZL239" s="335"/>
      <c r="BZM239" s="334"/>
      <c r="BZN239" s="334"/>
      <c r="BZO239" s="334"/>
      <c r="BZP239" s="333"/>
      <c r="BZQ239" s="333"/>
      <c r="BZR239" s="332"/>
      <c r="BZS239" s="334"/>
      <c r="BZT239" s="333"/>
      <c r="BZU239" s="335"/>
      <c r="BZV239" s="335"/>
      <c r="BZW239" s="335"/>
      <c r="BZX239" s="335"/>
      <c r="BZY239" s="335"/>
      <c r="BZZ239" s="335"/>
      <c r="CAA239" s="334"/>
      <c r="CAB239" s="334"/>
      <c r="CAC239" s="334"/>
      <c r="CAD239" s="333"/>
      <c r="CAE239" s="333"/>
      <c r="CAF239" s="332"/>
      <c r="CAG239" s="334"/>
      <c r="CAH239" s="333"/>
      <c r="CAI239" s="335"/>
      <c r="CAJ239" s="335"/>
      <c r="CAK239" s="335"/>
      <c r="CAL239" s="335"/>
      <c r="CAM239" s="335"/>
      <c r="CAN239" s="335"/>
      <c r="CAO239" s="334"/>
      <c r="CAP239" s="334"/>
      <c r="CAQ239" s="334"/>
      <c r="CAR239" s="333"/>
      <c r="CAS239" s="333"/>
      <c r="CAT239" s="332"/>
      <c r="CAU239" s="334"/>
      <c r="CAV239" s="333"/>
      <c r="CAW239" s="335"/>
      <c r="CAX239" s="335"/>
      <c r="CAY239" s="335"/>
      <c r="CAZ239" s="335"/>
      <c r="CBA239" s="335"/>
      <c r="CBB239" s="335"/>
      <c r="CBC239" s="334"/>
      <c r="CBD239" s="334"/>
      <c r="CBE239" s="334"/>
      <c r="CBF239" s="333"/>
      <c r="CBG239" s="333"/>
      <c r="CBH239" s="332"/>
      <c r="CBI239" s="334"/>
      <c r="CBJ239" s="333"/>
      <c r="CBK239" s="335"/>
      <c r="CBL239" s="335"/>
      <c r="CBM239" s="335"/>
      <c r="CBN239" s="335"/>
      <c r="CBO239" s="335"/>
      <c r="CBP239" s="335"/>
      <c r="CBQ239" s="334"/>
      <c r="CBR239" s="334"/>
      <c r="CBS239" s="334"/>
      <c r="CBT239" s="333"/>
      <c r="CBU239" s="333"/>
      <c r="CBV239" s="332"/>
      <c r="CBW239" s="334"/>
      <c r="CBX239" s="333"/>
      <c r="CBY239" s="335"/>
      <c r="CBZ239" s="335"/>
      <c r="CCA239" s="335"/>
      <c r="CCB239" s="335"/>
      <c r="CCC239" s="335"/>
      <c r="CCD239" s="335"/>
      <c r="CCE239" s="334"/>
      <c r="CCF239" s="334"/>
      <c r="CCG239" s="334"/>
      <c r="CCH239" s="333"/>
      <c r="CCI239" s="333"/>
      <c r="CCJ239" s="332"/>
      <c r="CCK239" s="334"/>
      <c r="CCL239" s="333"/>
      <c r="CCM239" s="335"/>
      <c r="CCN239" s="335"/>
      <c r="CCO239" s="335"/>
      <c r="CCP239" s="335"/>
      <c r="CCQ239" s="335"/>
      <c r="CCR239" s="335"/>
      <c r="CCS239" s="334"/>
      <c r="CCT239" s="334"/>
      <c r="CCU239" s="334"/>
      <c r="CCV239" s="333"/>
      <c r="CCW239" s="333"/>
      <c r="CCX239" s="332"/>
      <c r="CCY239" s="334"/>
      <c r="CCZ239" s="333"/>
      <c r="CDA239" s="335"/>
      <c r="CDB239" s="335"/>
      <c r="CDC239" s="335"/>
      <c r="CDD239" s="335"/>
      <c r="CDE239" s="335"/>
      <c r="CDF239" s="335"/>
      <c r="CDG239" s="334"/>
      <c r="CDH239" s="334"/>
      <c r="CDI239" s="334"/>
      <c r="CDJ239" s="333"/>
      <c r="CDK239" s="333"/>
      <c r="CDL239" s="332"/>
      <c r="CDM239" s="334"/>
      <c r="CDN239" s="333"/>
      <c r="CDO239" s="335"/>
      <c r="CDP239" s="335"/>
      <c r="CDQ239" s="335"/>
      <c r="CDR239" s="335"/>
      <c r="CDS239" s="335"/>
      <c r="CDT239" s="335"/>
      <c r="CDU239" s="334"/>
      <c r="CDV239" s="334"/>
      <c r="CDW239" s="334"/>
      <c r="CDX239" s="333"/>
      <c r="CDY239" s="333"/>
      <c r="CDZ239" s="332"/>
      <c r="CEA239" s="334"/>
      <c r="CEB239" s="333"/>
      <c r="CEC239" s="335"/>
      <c r="CED239" s="335"/>
      <c r="CEE239" s="335"/>
      <c r="CEF239" s="335"/>
      <c r="CEG239" s="335"/>
      <c r="CEH239" s="335"/>
      <c r="CEI239" s="334"/>
      <c r="CEJ239" s="334"/>
      <c r="CEK239" s="334"/>
      <c r="CEL239" s="333"/>
      <c r="CEM239" s="333"/>
      <c r="CEN239" s="332"/>
      <c r="CEO239" s="334"/>
      <c r="CEP239" s="333"/>
      <c r="CEQ239" s="335"/>
      <c r="CER239" s="335"/>
      <c r="CES239" s="335"/>
      <c r="CET239" s="335"/>
      <c r="CEU239" s="335"/>
      <c r="CEV239" s="335"/>
      <c r="CEW239" s="334"/>
      <c r="CEX239" s="334"/>
      <c r="CEY239" s="334"/>
      <c r="CEZ239" s="333"/>
      <c r="CFA239" s="333"/>
      <c r="CFB239" s="332"/>
      <c r="CFC239" s="334"/>
      <c r="CFD239" s="333"/>
      <c r="CFE239" s="335"/>
      <c r="CFF239" s="335"/>
      <c r="CFG239" s="335"/>
      <c r="CFH239" s="335"/>
      <c r="CFI239" s="335"/>
      <c r="CFJ239" s="335"/>
      <c r="CFK239" s="334"/>
      <c r="CFL239" s="334"/>
      <c r="CFM239" s="334"/>
      <c r="CFN239" s="333"/>
      <c r="CFO239" s="333"/>
      <c r="CFP239" s="332"/>
      <c r="CFQ239" s="334"/>
      <c r="CFR239" s="333"/>
      <c r="CFS239" s="335"/>
      <c r="CFT239" s="335"/>
      <c r="CFU239" s="335"/>
      <c r="CFV239" s="335"/>
      <c r="CFW239" s="335"/>
      <c r="CFX239" s="335"/>
      <c r="CFY239" s="334"/>
      <c r="CFZ239" s="334"/>
      <c r="CGA239" s="334"/>
      <c r="CGB239" s="333"/>
      <c r="CGC239" s="333"/>
      <c r="CGD239" s="332"/>
      <c r="CGE239" s="334"/>
      <c r="CGF239" s="333"/>
      <c r="CGG239" s="335"/>
      <c r="CGH239" s="335"/>
      <c r="CGI239" s="335"/>
      <c r="CGJ239" s="335"/>
      <c r="CGK239" s="335"/>
      <c r="CGL239" s="335"/>
      <c r="CGM239" s="334"/>
      <c r="CGN239" s="334"/>
      <c r="CGO239" s="334"/>
      <c r="CGP239" s="333"/>
      <c r="CGQ239" s="333"/>
      <c r="CGR239" s="332"/>
      <c r="CGS239" s="334"/>
      <c r="CGT239" s="333"/>
      <c r="CGU239" s="335"/>
      <c r="CGV239" s="335"/>
      <c r="CGW239" s="335"/>
      <c r="CGX239" s="335"/>
      <c r="CGY239" s="335"/>
      <c r="CGZ239" s="335"/>
      <c r="CHA239" s="334"/>
      <c r="CHB239" s="334"/>
      <c r="CHC239" s="334"/>
      <c r="CHD239" s="333"/>
      <c r="CHE239" s="333"/>
      <c r="CHF239" s="332"/>
      <c r="CHG239" s="334"/>
      <c r="CHH239" s="333"/>
      <c r="CHI239" s="335"/>
      <c r="CHJ239" s="335"/>
      <c r="CHK239" s="335"/>
      <c r="CHL239" s="335"/>
      <c r="CHM239" s="335"/>
      <c r="CHN239" s="335"/>
      <c r="CHO239" s="334"/>
      <c r="CHP239" s="334"/>
      <c r="CHQ239" s="334"/>
      <c r="CHR239" s="333"/>
      <c r="CHS239" s="333"/>
      <c r="CHT239" s="332"/>
      <c r="CHU239" s="334"/>
      <c r="CHV239" s="333"/>
      <c r="CHW239" s="335"/>
      <c r="CHX239" s="335"/>
      <c r="CHY239" s="335"/>
      <c r="CHZ239" s="335"/>
      <c r="CIA239" s="335"/>
      <c r="CIB239" s="335"/>
      <c r="CIC239" s="334"/>
      <c r="CID239" s="334"/>
      <c r="CIE239" s="334"/>
      <c r="CIF239" s="333"/>
      <c r="CIG239" s="333"/>
      <c r="CIH239" s="332"/>
      <c r="CII239" s="334"/>
      <c r="CIJ239" s="333"/>
      <c r="CIK239" s="335"/>
      <c r="CIL239" s="335"/>
      <c r="CIM239" s="335"/>
      <c r="CIN239" s="335"/>
      <c r="CIO239" s="335"/>
      <c r="CIP239" s="335"/>
      <c r="CIQ239" s="334"/>
      <c r="CIR239" s="334"/>
      <c r="CIS239" s="334"/>
      <c r="CIT239" s="333"/>
      <c r="CIU239" s="333"/>
      <c r="CIV239" s="332"/>
      <c r="CIW239" s="334"/>
      <c r="CIX239" s="333"/>
      <c r="CIY239" s="335"/>
      <c r="CIZ239" s="335"/>
      <c r="CJA239" s="335"/>
      <c r="CJB239" s="335"/>
      <c r="CJC239" s="335"/>
      <c r="CJD239" s="335"/>
      <c r="CJE239" s="334"/>
      <c r="CJF239" s="334"/>
      <c r="CJG239" s="334"/>
      <c r="CJH239" s="333"/>
      <c r="CJI239" s="333"/>
      <c r="CJJ239" s="332"/>
      <c r="CJK239" s="334"/>
      <c r="CJL239" s="333"/>
      <c r="CJM239" s="335"/>
      <c r="CJN239" s="335"/>
      <c r="CJO239" s="335"/>
      <c r="CJP239" s="335"/>
      <c r="CJQ239" s="335"/>
      <c r="CJR239" s="335"/>
      <c r="CJS239" s="334"/>
      <c r="CJT239" s="334"/>
      <c r="CJU239" s="334"/>
      <c r="CJV239" s="333"/>
      <c r="CJW239" s="333"/>
      <c r="CJX239" s="332"/>
      <c r="CJY239" s="334"/>
      <c r="CJZ239" s="333"/>
      <c r="CKA239" s="335"/>
      <c r="CKB239" s="335"/>
      <c r="CKC239" s="335"/>
      <c r="CKD239" s="335"/>
      <c r="CKE239" s="335"/>
      <c r="CKF239" s="335"/>
      <c r="CKG239" s="334"/>
      <c r="CKH239" s="334"/>
      <c r="CKI239" s="334"/>
      <c r="CKJ239" s="333"/>
      <c r="CKK239" s="333"/>
      <c r="CKL239" s="332"/>
      <c r="CKM239" s="334"/>
      <c r="CKN239" s="333"/>
      <c r="CKO239" s="335"/>
      <c r="CKP239" s="335"/>
      <c r="CKQ239" s="335"/>
      <c r="CKR239" s="335"/>
      <c r="CKS239" s="335"/>
      <c r="CKT239" s="335"/>
      <c r="CKU239" s="334"/>
      <c r="CKV239" s="334"/>
      <c r="CKW239" s="334"/>
      <c r="CKX239" s="333"/>
      <c r="CKY239" s="333"/>
      <c r="CKZ239" s="332"/>
      <c r="CLA239" s="334"/>
      <c r="CLB239" s="333"/>
      <c r="CLC239" s="335"/>
      <c r="CLD239" s="335"/>
      <c r="CLE239" s="335"/>
      <c r="CLF239" s="335"/>
      <c r="CLG239" s="335"/>
      <c r="CLH239" s="335"/>
      <c r="CLI239" s="334"/>
      <c r="CLJ239" s="334"/>
      <c r="CLK239" s="334"/>
      <c r="CLL239" s="333"/>
      <c r="CLM239" s="333"/>
      <c r="CLN239" s="332"/>
      <c r="CLO239" s="334"/>
      <c r="CLP239" s="333"/>
      <c r="CLQ239" s="335"/>
      <c r="CLR239" s="335"/>
      <c r="CLS239" s="335"/>
      <c r="CLT239" s="335"/>
      <c r="CLU239" s="335"/>
      <c r="CLV239" s="335"/>
      <c r="CLW239" s="334"/>
      <c r="CLX239" s="334"/>
      <c r="CLY239" s="334"/>
      <c r="CLZ239" s="333"/>
      <c r="CMA239" s="333"/>
      <c r="CMB239" s="332"/>
      <c r="CMC239" s="334"/>
      <c r="CMD239" s="333"/>
      <c r="CME239" s="335"/>
      <c r="CMF239" s="335"/>
      <c r="CMG239" s="335"/>
      <c r="CMH239" s="335"/>
      <c r="CMI239" s="335"/>
      <c r="CMJ239" s="335"/>
      <c r="CMK239" s="334"/>
      <c r="CML239" s="334"/>
      <c r="CMM239" s="334"/>
      <c r="CMN239" s="333"/>
      <c r="CMO239" s="333"/>
      <c r="CMP239" s="332"/>
      <c r="CMQ239" s="334"/>
      <c r="CMR239" s="333"/>
      <c r="CMS239" s="335"/>
      <c r="CMT239" s="335"/>
      <c r="CMU239" s="335"/>
      <c r="CMV239" s="335"/>
      <c r="CMW239" s="335"/>
      <c r="CMX239" s="335"/>
      <c r="CMY239" s="334"/>
      <c r="CMZ239" s="334"/>
      <c r="CNA239" s="334"/>
      <c r="CNB239" s="333"/>
      <c r="CNC239" s="333"/>
      <c r="CND239" s="332"/>
      <c r="CNE239" s="334"/>
      <c r="CNF239" s="333"/>
      <c r="CNG239" s="335"/>
      <c r="CNH239" s="335"/>
      <c r="CNI239" s="335"/>
      <c r="CNJ239" s="335"/>
      <c r="CNK239" s="335"/>
      <c r="CNL239" s="335"/>
      <c r="CNM239" s="334"/>
      <c r="CNN239" s="334"/>
      <c r="CNO239" s="334"/>
      <c r="CNP239" s="333"/>
      <c r="CNQ239" s="333"/>
      <c r="CNR239" s="332"/>
      <c r="CNS239" s="334"/>
      <c r="CNT239" s="333"/>
      <c r="CNU239" s="335"/>
      <c r="CNV239" s="335"/>
      <c r="CNW239" s="335"/>
      <c r="CNX239" s="335"/>
      <c r="CNY239" s="335"/>
      <c r="CNZ239" s="335"/>
      <c r="COA239" s="334"/>
      <c r="COB239" s="334"/>
      <c r="COC239" s="334"/>
      <c r="COD239" s="333"/>
      <c r="COE239" s="333"/>
      <c r="COF239" s="332"/>
      <c r="COG239" s="334"/>
      <c r="COH239" s="333"/>
      <c r="COI239" s="335"/>
      <c r="COJ239" s="335"/>
      <c r="COK239" s="335"/>
      <c r="COL239" s="335"/>
      <c r="COM239" s="335"/>
      <c r="CON239" s="335"/>
      <c r="COO239" s="334"/>
      <c r="COP239" s="334"/>
      <c r="COQ239" s="334"/>
      <c r="COR239" s="333"/>
      <c r="COS239" s="333"/>
      <c r="COT239" s="332"/>
      <c r="COU239" s="334"/>
      <c r="COV239" s="333"/>
      <c r="COW239" s="335"/>
      <c r="COX239" s="335"/>
      <c r="COY239" s="335"/>
      <c r="COZ239" s="335"/>
      <c r="CPA239" s="335"/>
      <c r="CPB239" s="335"/>
      <c r="CPC239" s="334"/>
      <c r="CPD239" s="334"/>
      <c r="CPE239" s="334"/>
      <c r="CPF239" s="333"/>
      <c r="CPG239" s="333"/>
      <c r="CPH239" s="332"/>
      <c r="CPI239" s="334"/>
      <c r="CPJ239" s="333"/>
      <c r="CPK239" s="335"/>
      <c r="CPL239" s="335"/>
      <c r="CPM239" s="335"/>
      <c r="CPN239" s="335"/>
      <c r="CPO239" s="335"/>
      <c r="CPP239" s="335"/>
      <c r="CPQ239" s="334"/>
      <c r="CPR239" s="334"/>
      <c r="CPS239" s="334"/>
      <c r="CPT239" s="333"/>
      <c r="CPU239" s="333"/>
      <c r="CPV239" s="332"/>
      <c r="CPW239" s="334"/>
      <c r="CPX239" s="333"/>
      <c r="CPY239" s="335"/>
      <c r="CPZ239" s="335"/>
      <c r="CQA239" s="335"/>
      <c r="CQB239" s="335"/>
      <c r="CQC239" s="335"/>
      <c r="CQD239" s="335"/>
      <c r="CQE239" s="334"/>
      <c r="CQF239" s="334"/>
      <c r="CQG239" s="334"/>
      <c r="CQH239" s="333"/>
      <c r="CQI239" s="333"/>
      <c r="CQJ239" s="332"/>
      <c r="CQK239" s="334"/>
      <c r="CQL239" s="333"/>
      <c r="CQM239" s="335"/>
      <c r="CQN239" s="335"/>
      <c r="CQO239" s="335"/>
      <c r="CQP239" s="335"/>
      <c r="CQQ239" s="335"/>
      <c r="CQR239" s="335"/>
      <c r="CQS239" s="334"/>
      <c r="CQT239" s="334"/>
      <c r="CQU239" s="334"/>
      <c r="CQV239" s="333"/>
      <c r="CQW239" s="333"/>
      <c r="CQX239" s="332"/>
      <c r="CQY239" s="334"/>
      <c r="CQZ239" s="333"/>
      <c r="CRA239" s="335"/>
      <c r="CRB239" s="335"/>
      <c r="CRC239" s="335"/>
      <c r="CRD239" s="335"/>
      <c r="CRE239" s="335"/>
      <c r="CRF239" s="335"/>
      <c r="CRG239" s="334"/>
      <c r="CRH239" s="334"/>
      <c r="CRI239" s="334"/>
      <c r="CRJ239" s="333"/>
      <c r="CRK239" s="333"/>
      <c r="CRL239" s="332"/>
      <c r="CRM239" s="334"/>
      <c r="CRN239" s="333"/>
      <c r="CRO239" s="335"/>
      <c r="CRP239" s="335"/>
      <c r="CRQ239" s="335"/>
      <c r="CRR239" s="335"/>
      <c r="CRS239" s="335"/>
      <c r="CRT239" s="335"/>
      <c r="CRU239" s="334"/>
      <c r="CRV239" s="334"/>
      <c r="CRW239" s="334"/>
      <c r="CRX239" s="333"/>
      <c r="CRY239" s="333"/>
      <c r="CRZ239" s="332"/>
      <c r="CSA239" s="334"/>
      <c r="CSB239" s="333"/>
      <c r="CSC239" s="335"/>
      <c r="CSD239" s="335"/>
      <c r="CSE239" s="335"/>
      <c r="CSF239" s="335"/>
      <c r="CSG239" s="335"/>
      <c r="CSH239" s="335"/>
      <c r="CSI239" s="334"/>
      <c r="CSJ239" s="334"/>
      <c r="CSK239" s="334"/>
      <c r="CSL239" s="333"/>
      <c r="CSM239" s="333"/>
      <c r="CSN239" s="332"/>
      <c r="CSO239" s="334"/>
      <c r="CSP239" s="333"/>
      <c r="CSQ239" s="335"/>
      <c r="CSR239" s="335"/>
      <c r="CSS239" s="335"/>
      <c r="CST239" s="335"/>
      <c r="CSU239" s="335"/>
      <c r="CSV239" s="335"/>
      <c r="CSW239" s="334"/>
      <c r="CSX239" s="334"/>
      <c r="CSY239" s="334"/>
      <c r="CSZ239" s="333"/>
      <c r="CTA239" s="333"/>
      <c r="CTB239" s="332"/>
      <c r="CTC239" s="334"/>
      <c r="CTD239" s="333"/>
      <c r="CTE239" s="335"/>
      <c r="CTF239" s="335"/>
      <c r="CTG239" s="335"/>
      <c r="CTH239" s="335"/>
      <c r="CTI239" s="335"/>
      <c r="CTJ239" s="335"/>
      <c r="CTK239" s="334"/>
      <c r="CTL239" s="334"/>
      <c r="CTM239" s="334"/>
      <c r="CTN239" s="333"/>
      <c r="CTO239" s="333"/>
      <c r="CTP239" s="332"/>
      <c r="CTQ239" s="334"/>
      <c r="CTR239" s="333"/>
      <c r="CTS239" s="335"/>
      <c r="CTT239" s="335"/>
      <c r="CTU239" s="335"/>
      <c r="CTV239" s="335"/>
      <c r="CTW239" s="335"/>
      <c r="CTX239" s="335"/>
      <c r="CTY239" s="334"/>
      <c r="CTZ239" s="334"/>
      <c r="CUA239" s="334"/>
      <c r="CUB239" s="333"/>
      <c r="CUC239" s="333"/>
      <c r="CUD239" s="332"/>
      <c r="CUE239" s="334"/>
      <c r="CUF239" s="333"/>
      <c r="CUG239" s="335"/>
      <c r="CUH239" s="335"/>
      <c r="CUI239" s="335"/>
      <c r="CUJ239" s="335"/>
      <c r="CUK239" s="335"/>
      <c r="CUL239" s="335"/>
      <c r="CUM239" s="334"/>
      <c r="CUN239" s="334"/>
      <c r="CUO239" s="334"/>
      <c r="CUP239" s="333"/>
      <c r="CUQ239" s="333"/>
      <c r="CUR239" s="332"/>
      <c r="CUS239" s="334"/>
      <c r="CUT239" s="333"/>
      <c r="CUU239" s="335"/>
      <c r="CUV239" s="335"/>
      <c r="CUW239" s="335"/>
      <c r="CUX239" s="335"/>
      <c r="CUY239" s="335"/>
      <c r="CUZ239" s="335"/>
      <c r="CVA239" s="334"/>
      <c r="CVB239" s="334"/>
      <c r="CVC239" s="334"/>
      <c r="CVD239" s="333"/>
      <c r="CVE239" s="333"/>
      <c r="CVF239" s="332"/>
      <c r="CVG239" s="334"/>
      <c r="CVH239" s="333"/>
      <c r="CVI239" s="335"/>
      <c r="CVJ239" s="335"/>
      <c r="CVK239" s="335"/>
      <c r="CVL239" s="335"/>
      <c r="CVM239" s="335"/>
      <c r="CVN239" s="335"/>
      <c r="CVO239" s="334"/>
      <c r="CVP239" s="334"/>
      <c r="CVQ239" s="334"/>
      <c r="CVR239" s="333"/>
      <c r="CVS239" s="333"/>
      <c r="CVT239" s="332"/>
      <c r="CVU239" s="334"/>
      <c r="CVV239" s="333"/>
      <c r="CVW239" s="335"/>
      <c r="CVX239" s="335"/>
      <c r="CVY239" s="335"/>
      <c r="CVZ239" s="335"/>
      <c r="CWA239" s="335"/>
      <c r="CWB239" s="335"/>
      <c r="CWC239" s="334"/>
      <c r="CWD239" s="334"/>
      <c r="CWE239" s="334"/>
      <c r="CWF239" s="333"/>
      <c r="CWG239" s="333"/>
      <c r="CWH239" s="332"/>
      <c r="CWI239" s="334"/>
      <c r="CWJ239" s="333"/>
      <c r="CWK239" s="335"/>
      <c r="CWL239" s="335"/>
      <c r="CWM239" s="335"/>
      <c r="CWN239" s="335"/>
      <c r="CWO239" s="335"/>
      <c r="CWP239" s="335"/>
      <c r="CWQ239" s="334"/>
      <c r="CWR239" s="334"/>
      <c r="CWS239" s="334"/>
      <c r="CWT239" s="333"/>
      <c r="CWU239" s="333"/>
      <c r="CWV239" s="332"/>
      <c r="CWW239" s="334"/>
      <c r="CWX239" s="333"/>
      <c r="CWY239" s="335"/>
      <c r="CWZ239" s="335"/>
      <c r="CXA239" s="335"/>
      <c r="CXB239" s="335"/>
      <c r="CXC239" s="335"/>
      <c r="CXD239" s="335"/>
      <c r="CXE239" s="334"/>
      <c r="CXF239" s="334"/>
      <c r="CXG239" s="334"/>
      <c r="CXH239" s="333"/>
      <c r="CXI239" s="333"/>
      <c r="CXJ239" s="332"/>
      <c r="CXK239" s="334"/>
      <c r="CXL239" s="333"/>
      <c r="CXM239" s="335"/>
      <c r="CXN239" s="335"/>
      <c r="CXO239" s="335"/>
      <c r="CXP239" s="335"/>
      <c r="CXQ239" s="335"/>
      <c r="CXR239" s="335"/>
      <c r="CXS239" s="334"/>
      <c r="CXT239" s="334"/>
      <c r="CXU239" s="334"/>
      <c r="CXV239" s="333"/>
      <c r="CXW239" s="333"/>
      <c r="CXX239" s="332"/>
      <c r="CXY239" s="334"/>
      <c r="CXZ239" s="333"/>
      <c r="CYA239" s="335"/>
      <c r="CYB239" s="335"/>
      <c r="CYC239" s="335"/>
      <c r="CYD239" s="335"/>
      <c r="CYE239" s="335"/>
      <c r="CYF239" s="335"/>
      <c r="CYG239" s="334"/>
      <c r="CYH239" s="334"/>
      <c r="CYI239" s="334"/>
      <c r="CYJ239" s="333"/>
      <c r="CYK239" s="333"/>
      <c r="CYL239" s="332"/>
      <c r="CYM239" s="334"/>
      <c r="CYN239" s="333"/>
      <c r="CYO239" s="335"/>
      <c r="CYP239" s="335"/>
      <c r="CYQ239" s="335"/>
      <c r="CYR239" s="335"/>
      <c r="CYS239" s="335"/>
      <c r="CYT239" s="335"/>
      <c r="CYU239" s="334"/>
      <c r="CYV239" s="334"/>
      <c r="CYW239" s="334"/>
      <c r="CYX239" s="333"/>
      <c r="CYY239" s="333"/>
      <c r="CYZ239" s="332"/>
      <c r="CZA239" s="334"/>
      <c r="CZB239" s="333"/>
      <c r="CZC239" s="335"/>
      <c r="CZD239" s="335"/>
      <c r="CZE239" s="335"/>
      <c r="CZF239" s="335"/>
      <c r="CZG239" s="335"/>
      <c r="CZH239" s="335"/>
      <c r="CZI239" s="334"/>
      <c r="CZJ239" s="334"/>
      <c r="CZK239" s="334"/>
      <c r="CZL239" s="333"/>
      <c r="CZM239" s="333"/>
      <c r="CZN239" s="332"/>
      <c r="CZO239" s="334"/>
      <c r="CZP239" s="333"/>
      <c r="CZQ239" s="335"/>
      <c r="CZR239" s="335"/>
      <c r="CZS239" s="335"/>
      <c r="CZT239" s="335"/>
      <c r="CZU239" s="335"/>
      <c r="CZV239" s="335"/>
      <c r="CZW239" s="334"/>
      <c r="CZX239" s="334"/>
      <c r="CZY239" s="334"/>
      <c r="CZZ239" s="333"/>
      <c r="DAA239" s="333"/>
      <c r="DAB239" s="332"/>
      <c r="DAC239" s="334"/>
      <c r="DAD239" s="333"/>
      <c r="DAE239" s="335"/>
      <c r="DAF239" s="335"/>
      <c r="DAG239" s="335"/>
      <c r="DAH239" s="335"/>
      <c r="DAI239" s="335"/>
      <c r="DAJ239" s="335"/>
      <c r="DAK239" s="334"/>
      <c r="DAL239" s="334"/>
      <c r="DAM239" s="334"/>
      <c r="DAN239" s="333"/>
      <c r="DAO239" s="333"/>
      <c r="DAP239" s="332"/>
      <c r="DAQ239" s="334"/>
      <c r="DAR239" s="333"/>
      <c r="DAS239" s="335"/>
      <c r="DAT239" s="335"/>
      <c r="DAU239" s="335"/>
      <c r="DAV239" s="335"/>
      <c r="DAW239" s="335"/>
      <c r="DAX239" s="335"/>
      <c r="DAY239" s="334"/>
      <c r="DAZ239" s="334"/>
      <c r="DBA239" s="334"/>
      <c r="DBB239" s="333"/>
      <c r="DBC239" s="333"/>
      <c r="DBD239" s="332"/>
      <c r="DBE239" s="334"/>
      <c r="DBF239" s="333"/>
      <c r="DBG239" s="335"/>
      <c r="DBH239" s="335"/>
      <c r="DBI239" s="335"/>
      <c r="DBJ239" s="335"/>
      <c r="DBK239" s="335"/>
      <c r="DBL239" s="335"/>
      <c r="DBM239" s="334"/>
      <c r="DBN239" s="334"/>
      <c r="DBO239" s="334"/>
      <c r="DBP239" s="333"/>
      <c r="DBQ239" s="333"/>
      <c r="DBR239" s="332"/>
      <c r="DBS239" s="334"/>
      <c r="DBT239" s="333"/>
      <c r="DBU239" s="335"/>
      <c r="DBV239" s="335"/>
      <c r="DBW239" s="335"/>
      <c r="DBX239" s="335"/>
      <c r="DBY239" s="335"/>
      <c r="DBZ239" s="335"/>
      <c r="DCA239" s="334"/>
      <c r="DCB239" s="334"/>
      <c r="DCC239" s="334"/>
      <c r="DCD239" s="333"/>
      <c r="DCE239" s="333"/>
      <c r="DCF239" s="332"/>
      <c r="DCG239" s="334"/>
      <c r="DCH239" s="333"/>
      <c r="DCI239" s="335"/>
      <c r="DCJ239" s="335"/>
      <c r="DCK239" s="335"/>
      <c r="DCL239" s="335"/>
      <c r="DCM239" s="335"/>
      <c r="DCN239" s="335"/>
      <c r="DCO239" s="334"/>
      <c r="DCP239" s="334"/>
      <c r="DCQ239" s="334"/>
      <c r="DCR239" s="333"/>
      <c r="DCS239" s="333"/>
      <c r="DCT239" s="332"/>
      <c r="DCU239" s="334"/>
      <c r="DCV239" s="333"/>
      <c r="DCW239" s="335"/>
      <c r="DCX239" s="335"/>
      <c r="DCY239" s="335"/>
      <c r="DCZ239" s="335"/>
      <c r="DDA239" s="335"/>
      <c r="DDB239" s="335"/>
      <c r="DDC239" s="334"/>
      <c r="DDD239" s="334"/>
      <c r="DDE239" s="334"/>
      <c r="DDF239" s="333"/>
      <c r="DDG239" s="333"/>
      <c r="DDH239" s="332"/>
      <c r="DDI239" s="334"/>
      <c r="DDJ239" s="333"/>
      <c r="DDK239" s="335"/>
      <c r="DDL239" s="335"/>
      <c r="DDM239" s="335"/>
      <c r="DDN239" s="335"/>
      <c r="DDO239" s="335"/>
      <c r="DDP239" s="335"/>
      <c r="DDQ239" s="334"/>
      <c r="DDR239" s="334"/>
      <c r="DDS239" s="334"/>
      <c r="DDT239" s="333"/>
      <c r="DDU239" s="333"/>
      <c r="DDV239" s="332"/>
      <c r="DDW239" s="334"/>
      <c r="DDX239" s="333"/>
      <c r="DDY239" s="335"/>
      <c r="DDZ239" s="335"/>
      <c r="DEA239" s="335"/>
      <c r="DEB239" s="335"/>
      <c r="DEC239" s="335"/>
      <c r="DED239" s="335"/>
      <c r="DEE239" s="334"/>
      <c r="DEF239" s="334"/>
      <c r="DEG239" s="334"/>
      <c r="DEH239" s="333"/>
      <c r="DEI239" s="333"/>
      <c r="DEJ239" s="332"/>
      <c r="DEK239" s="334"/>
      <c r="DEL239" s="333"/>
      <c r="DEM239" s="335"/>
      <c r="DEN239" s="335"/>
      <c r="DEO239" s="335"/>
      <c r="DEP239" s="335"/>
      <c r="DEQ239" s="335"/>
      <c r="DER239" s="335"/>
      <c r="DES239" s="334"/>
      <c r="DET239" s="334"/>
      <c r="DEU239" s="334"/>
      <c r="DEV239" s="333"/>
      <c r="DEW239" s="333"/>
      <c r="DEX239" s="332"/>
      <c r="DEY239" s="334"/>
      <c r="DEZ239" s="333"/>
      <c r="DFA239" s="335"/>
      <c r="DFB239" s="335"/>
      <c r="DFC239" s="335"/>
      <c r="DFD239" s="335"/>
      <c r="DFE239" s="335"/>
      <c r="DFF239" s="335"/>
      <c r="DFG239" s="334"/>
      <c r="DFH239" s="334"/>
      <c r="DFI239" s="334"/>
      <c r="DFJ239" s="333"/>
      <c r="DFK239" s="333"/>
      <c r="DFL239" s="332"/>
      <c r="DFM239" s="334"/>
      <c r="DFN239" s="333"/>
      <c r="DFO239" s="335"/>
      <c r="DFP239" s="335"/>
      <c r="DFQ239" s="335"/>
      <c r="DFR239" s="335"/>
      <c r="DFS239" s="335"/>
      <c r="DFT239" s="335"/>
      <c r="DFU239" s="334"/>
      <c r="DFV239" s="334"/>
      <c r="DFW239" s="334"/>
      <c r="DFX239" s="333"/>
      <c r="DFY239" s="333"/>
      <c r="DFZ239" s="332"/>
      <c r="DGA239" s="334"/>
      <c r="DGB239" s="333"/>
      <c r="DGC239" s="335"/>
      <c r="DGD239" s="335"/>
      <c r="DGE239" s="335"/>
      <c r="DGF239" s="335"/>
      <c r="DGG239" s="335"/>
      <c r="DGH239" s="335"/>
      <c r="DGI239" s="334"/>
      <c r="DGJ239" s="334"/>
      <c r="DGK239" s="334"/>
      <c r="DGL239" s="333"/>
      <c r="DGM239" s="333"/>
      <c r="DGN239" s="332"/>
      <c r="DGO239" s="334"/>
      <c r="DGP239" s="333"/>
      <c r="DGQ239" s="335"/>
      <c r="DGR239" s="335"/>
      <c r="DGS239" s="335"/>
      <c r="DGT239" s="335"/>
      <c r="DGU239" s="335"/>
      <c r="DGV239" s="335"/>
      <c r="DGW239" s="334"/>
      <c r="DGX239" s="334"/>
      <c r="DGY239" s="334"/>
      <c r="DGZ239" s="333"/>
      <c r="DHA239" s="333"/>
      <c r="DHB239" s="332"/>
      <c r="DHC239" s="334"/>
      <c r="DHD239" s="333"/>
      <c r="DHE239" s="335"/>
      <c r="DHF239" s="335"/>
      <c r="DHG239" s="335"/>
      <c r="DHH239" s="335"/>
      <c r="DHI239" s="335"/>
      <c r="DHJ239" s="335"/>
      <c r="DHK239" s="334"/>
      <c r="DHL239" s="334"/>
      <c r="DHM239" s="334"/>
      <c r="DHN239" s="333"/>
      <c r="DHO239" s="333"/>
      <c r="DHP239" s="332"/>
      <c r="DHQ239" s="334"/>
      <c r="DHR239" s="333"/>
      <c r="DHS239" s="335"/>
      <c r="DHT239" s="335"/>
      <c r="DHU239" s="335"/>
      <c r="DHV239" s="335"/>
      <c r="DHW239" s="335"/>
      <c r="DHX239" s="335"/>
      <c r="DHY239" s="334"/>
      <c r="DHZ239" s="334"/>
      <c r="DIA239" s="334"/>
      <c r="DIB239" s="333"/>
      <c r="DIC239" s="333"/>
      <c r="DID239" s="332"/>
      <c r="DIE239" s="334"/>
      <c r="DIF239" s="333"/>
      <c r="DIG239" s="335"/>
      <c r="DIH239" s="335"/>
      <c r="DII239" s="335"/>
      <c r="DIJ239" s="335"/>
      <c r="DIK239" s="335"/>
      <c r="DIL239" s="335"/>
      <c r="DIM239" s="334"/>
      <c r="DIN239" s="334"/>
      <c r="DIO239" s="334"/>
      <c r="DIP239" s="333"/>
      <c r="DIQ239" s="333"/>
      <c r="DIR239" s="332"/>
      <c r="DIS239" s="334"/>
      <c r="DIT239" s="333"/>
      <c r="DIU239" s="335"/>
      <c r="DIV239" s="335"/>
      <c r="DIW239" s="335"/>
      <c r="DIX239" s="335"/>
      <c r="DIY239" s="335"/>
      <c r="DIZ239" s="335"/>
      <c r="DJA239" s="334"/>
      <c r="DJB239" s="334"/>
      <c r="DJC239" s="334"/>
      <c r="DJD239" s="333"/>
      <c r="DJE239" s="333"/>
      <c r="DJF239" s="332"/>
      <c r="DJG239" s="334"/>
      <c r="DJH239" s="333"/>
      <c r="DJI239" s="335"/>
      <c r="DJJ239" s="335"/>
      <c r="DJK239" s="335"/>
      <c r="DJL239" s="335"/>
      <c r="DJM239" s="335"/>
      <c r="DJN239" s="335"/>
      <c r="DJO239" s="334"/>
      <c r="DJP239" s="334"/>
      <c r="DJQ239" s="334"/>
      <c r="DJR239" s="333"/>
      <c r="DJS239" s="333"/>
      <c r="DJT239" s="332"/>
      <c r="DJU239" s="334"/>
      <c r="DJV239" s="333"/>
      <c r="DJW239" s="335"/>
      <c r="DJX239" s="335"/>
      <c r="DJY239" s="335"/>
      <c r="DJZ239" s="335"/>
      <c r="DKA239" s="335"/>
      <c r="DKB239" s="335"/>
      <c r="DKC239" s="334"/>
      <c r="DKD239" s="334"/>
      <c r="DKE239" s="334"/>
      <c r="DKF239" s="333"/>
      <c r="DKG239" s="333"/>
      <c r="DKH239" s="332"/>
      <c r="DKI239" s="334"/>
      <c r="DKJ239" s="333"/>
      <c r="DKK239" s="335"/>
      <c r="DKL239" s="335"/>
      <c r="DKM239" s="335"/>
      <c r="DKN239" s="335"/>
      <c r="DKO239" s="335"/>
      <c r="DKP239" s="335"/>
      <c r="DKQ239" s="334"/>
      <c r="DKR239" s="334"/>
      <c r="DKS239" s="334"/>
      <c r="DKT239" s="333"/>
      <c r="DKU239" s="333"/>
      <c r="DKV239" s="332"/>
      <c r="DKW239" s="334"/>
      <c r="DKX239" s="333"/>
      <c r="DKY239" s="335"/>
      <c r="DKZ239" s="335"/>
      <c r="DLA239" s="335"/>
      <c r="DLB239" s="335"/>
      <c r="DLC239" s="335"/>
      <c r="DLD239" s="335"/>
      <c r="DLE239" s="334"/>
      <c r="DLF239" s="334"/>
      <c r="DLG239" s="334"/>
      <c r="DLH239" s="333"/>
      <c r="DLI239" s="333"/>
      <c r="DLJ239" s="332"/>
      <c r="DLK239" s="334"/>
      <c r="DLL239" s="333"/>
      <c r="DLM239" s="335"/>
      <c r="DLN239" s="335"/>
      <c r="DLO239" s="335"/>
      <c r="DLP239" s="335"/>
      <c r="DLQ239" s="335"/>
      <c r="DLR239" s="335"/>
      <c r="DLS239" s="334"/>
      <c r="DLT239" s="334"/>
      <c r="DLU239" s="334"/>
      <c r="DLV239" s="333"/>
      <c r="DLW239" s="333"/>
      <c r="DLX239" s="332"/>
      <c r="DLY239" s="334"/>
      <c r="DLZ239" s="333"/>
      <c r="DMA239" s="335"/>
      <c r="DMB239" s="335"/>
      <c r="DMC239" s="335"/>
      <c r="DMD239" s="335"/>
      <c r="DME239" s="335"/>
      <c r="DMF239" s="335"/>
      <c r="DMG239" s="334"/>
      <c r="DMH239" s="334"/>
      <c r="DMI239" s="334"/>
      <c r="DMJ239" s="333"/>
      <c r="DMK239" s="333"/>
      <c r="DML239" s="332"/>
      <c r="DMM239" s="334"/>
      <c r="DMN239" s="333"/>
      <c r="DMO239" s="335"/>
      <c r="DMP239" s="335"/>
      <c r="DMQ239" s="335"/>
      <c r="DMR239" s="335"/>
      <c r="DMS239" s="335"/>
      <c r="DMT239" s="335"/>
      <c r="DMU239" s="334"/>
      <c r="DMV239" s="334"/>
      <c r="DMW239" s="334"/>
      <c r="DMX239" s="333"/>
      <c r="DMY239" s="333"/>
      <c r="DMZ239" s="332"/>
      <c r="DNA239" s="334"/>
      <c r="DNB239" s="333"/>
      <c r="DNC239" s="335"/>
      <c r="DND239" s="335"/>
      <c r="DNE239" s="335"/>
      <c r="DNF239" s="335"/>
      <c r="DNG239" s="335"/>
      <c r="DNH239" s="335"/>
      <c r="DNI239" s="334"/>
      <c r="DNJ239" s="334"/>
      <c r="DNK239" s="334"/>
      <c r="DNL239" s="333"/>
      <c r="DNM239" s="333"/>
      <c r="DNN239" s="332"/>
      <c r="DNO239" s="334"/>
      <c r="DNP239" s="333"/>
      <c r="DNQ239" s="335"/>
      <c r="DNR239" s="335"/>
      <c r="DNS239" s="335"/>
      <c r="DNT239" s="335"/>
      <c r="DNU239" s="335"/>
      <c r="DNV239" s="335"/>
      <c r="DNW239" s="334"/>
      <c r="DNX239" s="334"/>
      <c r="DNY239" s="334"/>
      <c r="DNZ239" s="333"/>
      <c r="DOA239" s="333"/>
      <c r="DOB239" s="332"/>
      <c r="DOC239" s="334"/>
      <c r="DOD239" s="333"/>
      <c r="DOE239" s="335"/>
      <c r="DOF239" s="335"/>
      <c r="DOG239" s="335"/>
      <c r="DOH239" s="335"/>
      <c r="DOI239" s="335"/>
      <c r="DOJ239" s="335"/>
      <c r="DOK239" s="334"/>
      <c r="DOL239" s="334"/>
      <c r="DOM239" s="334"/>
      <c r="DON239" s="333"/>
      <c r="DOO239" s="333"/>
      <c r="DOP239" s="332"/>
      <c r="DOQ239" s="334"/>
      <c r="DOR239" s="333"/>
      <c r="DOS239" s="335"/>
      <c r="DOT239" s="335"/>
      <c r="DOU239" s="335"/>
      <c r="DOV239" s="335"/>
      <c r="DOW239" s="335"/>
      <c r="DOX239" s="335"/>
      <c r="DOY239" s="334"/>
      <c r="DOZ239" s="334"/>
      <c r="DPA239" s="334"/>
      <c r="DPB239" s="333"/>
      <c r="DPC239" s="333"/>
      <c r="DPD239" s="332"/>
      <c r="DPE239" s="334"/>
      <c r="DPF239" s="333"/>
      <c r="DPG239" s="335"/>
      <c r="DPH239" s="335"/>
      <c r="DPI239" s="335"/>
      <c r="DPJ239" s="335"/>
      <c r="DPK239" s="335"/>
      <c r="DPL239" s="335"/>
      <c r="DPM239" s="334"/>
      <c r="DPN239" s="334"/>
      <c r="DPO239" s="334"/>
      <c r="DPP239" s="333"/>
      <c r="DPQ239" s="333"/>
      <c r="DPR239" s="332"/>
      <c r="DPS239" s="334"/>
      <c r="DPT239" s="333"/>
      <c r="DPU239" s="335"/>
      <c r="DPV239" s="335"/>
      <c r="DPW239" s="335"/>
      <c r="DPX239" s="335"/>
      <c r="DPY239" s="335"/>
      <c r="DPZ239" s="335"/>
      <c r="DQA239" s="334"/>
      <c r="DQB239" s="334"/>
      <c r="DQC239" s="334"/>
      <c r="DQD239" s="333"/>
      <c r="DQE239" s="333"/>
      <c r="DQF239" s="332"/>
      <c r="DQG239" s="334"/>
      <c r="DQH239" s="333"/>
      <c r="DQI239" s="335"/>
      <c r="DQJ239" s="335"/>
      <c r="DQK239" s="335"/>
      <c r="DQL239" s="335"/>
      <c r="DQM239" s="335"/>
      <c r="DQN239" s="335"/>
      <c r="DQO239" s="334"/>
      <c r="DQP239" s="334"/>
      <c r="DQQ239" s="334"/>
      <c r="DQR239" s="333"/>
      <c r="DQS239" s="333"/>
      <c r="DQT239" s="332"/>
      <c r="DQU239" s="334"/>
      <c r="DQV239" s="333"/>
      <c r="DQW239" s="335"/>
      <c r="DQX239" s="335"/>
      <c r="DQY239" s="335"/>
      <c r="DQZ239" s="335"/>
      <c r="DRA239" s="335"/>
      <c r="DRB239" s="335"/>
      <c r="DRC239" s="334"/>
      <c r="DRD239" s="334"/>
      <c r="DRE239" s="334"/>
      <c r="DRF239" s="333"/>
      <c r="DRG239" s="333"/>
      <c r="DRH239" s="332"/>
      <c r="DRI239" s="334"/>
      <c r="DRJ239" s="333"/>
      <c r="DRK239" s="335"/>
      <c r="DRL239" s="335"/>
      <c r="DRM239" s="335"/>
      <c r="DRN239" s="335"/>
      <c r="DRO239" s="335"/>
      <c r="DRP239" s="335"/>
      <c r="DRQ239" s="334"/>
      <c r="DRR239" s="334"/>
      <c r="DRS239" s="334"/>
      <c r="DRT239" s="333"/>
      <c r="DRU239" s="333"/>
      <c r="DRV239" s="332"/>
      <c r="DRW239" s="334"/>
      <c r="DRX239" s="333"/>
      <c r="DRY239" s="335"/>
      <c r="DRZ239" s="335"/>
      <c r="DSA239" s="335"/>
      <c r="DSB239" s="335"/>
      <c r="DSC239" s="335"/>
      <c r="DSD239" s="335"/>
      <c r="DSE239" s="334"/>
      <c r="DSF239" s="334"/>
      <c r="DSG239" s="334"/>
      <c r="DSH239" s="333"/>
      <c r="DSI239" s="333"/>
      <c r="DSJ239" s="332"/>
      <c r="DSK239" s="334"/>
      <c r="DSL239" s="333"/>
      <c r="DSM239" s="335"/>
      <c r="DSN239" s="335"/>
      <c r="DSO239" s="335"/>
      <c r="DSP239" s="335"/>
      <c r="DSQ239" s="335"/>
      <c r="DSR239" s="335"/>
      <c r="DSS239" s="334"/>
      <c r="DST239" s="334"/>
      <c r="DSU239" s="334"/>
      <c r="DSV239" s="333"/>
      <c r="DSW239" s="333"/>
      <c r="DSX239" s="332"/>
      <c r="DSY239" s="334"/>
      <c r="DSZ239" s="333"/>
      <c r="DTA239" s="335"/>
      <c r="DTB239" s="335"/>
      <c r="DTC239" s="335"/>
      <c r="DTD239" s="335"/>
      <c r="DTE239" s="335"/>
      <c r="DTF239" s="335"/>
      <c r="DTG239" s="334"/>
      <c r="DTH239" s="334"/>
      <c r="DTI239" s="334"/>
      <c r="DTJ239" s="333"/>
      <c r="DTK239" s="333"/>
      <c r="DTL239" s="332"/>
      <c r="DTM239" s="334"/>
      <c r="DTN239" s="333"/>
      <c r="DTO239" s="335"/>
      <c r="DTP239" s="335"/>
      <c r="DTQ239" s="335"/>
      <c r="DTR239" s="335"/>
      <c r="DTS239" s="335"/>
      <c r="DTT239" s="335"/>
      <c r="DTU239" s="334"/>
      <c r="DTV239" s="334"/>
      <c r="DTW239" s="334"/>
      <c r="DTX239" s="333"/>
      <c r="DTY239" s="333"/>
      <c r="DTZ239" s="332"/>
      <c r="DUA239" s="334"/>
      <c r="DUB239" s="333"/>
      <c r="DUC239" s="335"/>
      <c r="DUD239" s="335"/>
      <c r="DUE239" s="335"/>
      <c r="DUF239" s="335"/>
      <c r="DUG239" s="335"/>
      <c r="DUH239" s="335"/>
      <c r="DUI239" s="334"/>
      <c r="DUJ239" s="334"/>
      <c r="DUK239" s="334"/>
      <c r="DUL239" s="333"/>
      <c r="DUM239" s="333"/>
      <c r="DUN239" s="332"/>
      <c r="DUO239" s="334"/>
      <c r="DUP239" s="333"/>
      <c r="DUQ239" s="335"/>
      <c r="DUR239" s="335"/>
      <c r="DUS239" s="335"/>
      <c r="DUT239" s="335"/>
      <c r="DUU239" s="335"/>
      <c r="DUV239" s="335"/>
      <c r="DUW239" s="334"/>
      <c r="DUX239" s="334"/>
      <c r="DUY239" s="334"/>
      <c r="DUZ239" s="333"/>
      <c r="DVA239" s="333"/>
      <c r="DVB239" s="332"/>
      <c r="DVC239" s="334"/>
      <c r="DVD239" s="333"/>
      <c r="DVE239" s="335"/>
      <c r="DVF239" s="335"/>
      <c r="DVG239" s="335"/>
      <c r="DVH239" s="335"/>
      <c r="DVI239" s="335"/>
      <c r="DVJ239" s="335"/>
      <c r="DVK239" s="334"/>
      <c r="DVL239" s="334"/>
      <c r="DVM239" s="334"/>
      <c r="DVN239" s="333"/>
      <c r="DVO239" s="333"/>
      <c r="DVP239" s="332"/>
      <c r="DVQ239" s="334"/>
      <c r="DVR239" s="333"/>
      <c r="DVS239" s="335"/>
      <c r="DVT239" s="335"/>
      <c r="DVU239" s="335"/>
      <c r="DVV239" s="335"/>
      <c r="DVW239" s="335"/>
      <c r="DVX239" s="335"/>
      <c r="DVY239" s="334"/>
      <c r="DVZ239" s="334"/>
      <c r="DWA239" s="334"/>
      <c r="DWB239" s="333"/>
      <c r="DWC239" s="333"/>
      <c r="DWD239" s="332"/>
      <c r="DWE239" s="334"/>
      <c r="DWF239" s="333"/>
      <c r="DWG239" s="335"/>
      <c r="DWH239" s="335"/>
      <c r="DWI239" s="335"/>
      <c r="DWJ239" s="335"/>
      <c r="DWK239" s="335"/>
      <c r="DWL239" s="335"/>
      <c r="DWM239" s="334"/>
      <c r="DWN239" s="334"/>
      <c r="DWO239" s="334"/>
      <c r="DWP239" s="333"/>
      <c r="DWQ239" s="333"/>
      <c r="DWR239" s="332"/>
      <c r="DWS239" s="334"/>
      <c r="DWT239" s="333"/>
      <c r="DWU239" s="335"/>
      <c r="DWV239" s="335"/>
      <c r="DWW239" s="335"/>
      <c r="DWX239" s="335"/>
      <c r="DWY239" s="335"/>
      <c r="DWZ239" s="335"/>
      <c r="DXA239" s="334"/>
      <c r="DXB239" s="334"/>
      <c r="DXC239" s="334"/>
      <c r="DXD239" s="333"/>
      <c r="DXE239" s="333"/>
      <c r="DXF239" s="332"/>
      <c r="DXG239" s="334"/>
      <c r="DXH239" s="333"/>
      <c r="DXI239" s="335"/>
      <c r="DXJ239" s="335"/>
      <c r="DXK239" s="335"/>
      <c r="DXL239" s="335"/>
      <c r="DXM239" s="335"/>
      <c r="DXN239" s="335"/>
      <c r="DXO239" s="334"/>
      <c r="DXP239" s="334"/>
      <c r="DXQ239" s="334"/>
      <c r="DXR239" s="333"/>
      <c r="DXS239" s="333"/>
      <c r="DXT239" s="332"/>
      <c r="DXU239" s="334"/>
      <c r="DXV239" s="333"/>
      <c r="DXW239" s="335"/>
      <c r="DXX239" s="335"/>
      <c r="DXY239" s="335"/>
      <c r="DXZ239" s="335"/>
      <c r="DYA239" s="335"/>
      <c r="DYB239" s="335"/>
      <c r="DYC239" s="334"/>
      <c r="DYD239" s="334"/>
      <c r="DYE239" s="334"/>
      <c r="DYF239" s="333"/>
      <c r="DYG239" s="333"/>
      <c r="DYH239" s="332"/>
      <c r="DYI239" s="334"/>
      <c r="DYJ239" s="333"/>
      <c r="DYK239" s="335"/>
      <c r="DYL239" s="335"/>
      <c r="DYM239" s="335"/>
      <c r="DYN239" s="335"/>
      <c r="DYO239" s="335"/>
      <c r="DYP239" s="335"/>
      <c r="DYQ239" s="334"/>
      <c r="DYR239" s="334"/>
      <c r="DYS239" s="334"/>
      <c r="DYT239" s="333"/>
      <c r="DYU239" s="333"/>
      <c r="DYV239" s="332"/>
      <c r="DYW239" s="334"/>
      <c r="DYX239" s="333"/>
      <c r="DYY239" s="335"/>
      <c r="DYZ239" s="335"/>
      <c r="DZA239" s="335"/>
      <c r="DZB239" s="335"/>
      <c r="DZC239" s="335"/>
      <c r="DZD239" s="335"/>
      <c r="DZE239" s="334"/>
      <c r="DZF239" s="334"/>
      <c r="DZG239" s="334"/>
      <c r="DZH239" s="333"/>
      <c r="DZI239" s="333"/>
      <c r="DZJ239" s="332"/>
      <c r="DZK239" s="334"/>
      <c r="DZL239" s="333"/>
      <c r="DZM239" s="335"/>
      <c r="DZN239" s="335"/>
      <c r="DZO239" s="335"/>
      <c r="DZP239" s="335"/>
      <c r="DZQ239" s="335"/>
      <c r="DZR239" s="335"/>
      <c r="DZS239" s="334"/>
      <c r="DZT239" s="334"/>
      <c r="DZU239" s="334"/>
      <c r="DZV239" s="333"/>
      <c r="DZW239" s="333"/>
      <c r="DZX239" s="332"/>
      <c r="DZY239" s="334"/>
      <c r="DZZ239" s="333"/>
      <c r="EAA239" s="335"/>
      <c r="EAB239" s="335"/>
      <c r="EAC239" s="335"/>
      <c r="EAD239" s="335"/>
      <c r="EAE239" s="335"/>
      <c r="EAF239" s="335"/>
      <c r="EAG239" s="334"/>
      <c r="EAH239" s="334"/>
      <c r="EAI239" s="334"/>
      <c r="EAJ239" s="333"/>
      <c r="EAK239" s="333"/>
      <c r="EAL239" s="332"/>
      <c r="EAM239" s="334"/>
      <c r="EAN239" s="333"/>
      <c r="EAO239" s="335"/>
      <c r="EAP239" s="335"/>
      <c r="EAQ239" s="335"/>
      <c r="EAR239" s="335"/>
      <c r="EAS239" s="335"/>
      <c r="EAT239" s="335"/>
      <c r="EAU239" s="334"/>
      <c r="EAV239" s="334"/>
      <c r="EAW239" s="334"/>
      <c r="EAX239" s="333"/>
      <c r="EAY239" s="333"/>
      <c r="EAZ239" s="332"/>
      <c r="EBA239" s="334"/>
      <c r="EBB239" s="333"/>
      <c r="EBC239" s="335"/>
      <c r="EBD239" s="335"/>
      <c r="EBE239" s="335"/>
      <c r="EBF239" s="335"/>
      <c r="EBG239" s="335"/>
      <c r="EBH239" s="335"/>
      <c r="EBI239" s="334"/>
      <c r="EBJ239" s="334"/>
      <c r="EBK239" s="334"/>
      <c r="EBL239" s="333"/>
      <c r="EBM239" s="333"/>
      <c r="EBN239" s="332"/>
      <c r="EBO239" s="334"/>
      <c r="EBP239" s="333"/>
      <c r="EBQ239" s="335"/>
      <c r="EBR239" s="335"/>
      <c r="EBS239" s="335"/>
      <c r="EBT239" s="335"/>
      <c r="EBU239" s="335"/>
      <c r="EBV239" s="335"/>
      <c r="EBW239" s="334"/>
      <c r="EBX239" s="334"/>
      <c r="EBY239" s="334"/>
      <c r="EBZ239" s="333"/>
      <c r="ECA239" s="333"/>
      <c r="ECB239" s="332"/>
      <c r="ECC239" s="334"/>
      <c r="ECD239" s="333"/>
      <c r="ECE239" s="335"/>
      <c r="ECF239" s="335"/>
      <c r="ECG239" s="335"/>
      <c r="ECH239" s="335"/>
      <c r="ECI239" s="335"/>
      <c r="ECJ239" s="335"/>
      <c r="ECK239" s="334"/>
      <c r="ECL239" s="334"/>
      <c r="ECM239" s="334"/>
      <c r="ECN239" s="333"/>
      <c r="ECO239" s="333"/>
      <c r="ECP239" s="332"/>
      <c r="ECQ239" s="334"/>
      <c r="ECR239" s="333"/>
      <c r="ECS239" s="335"/>
      <c r="ECT239" s="335"/>
      <c r="ECU239" s="335"/>
      <c r="ECV239" s="335"/>
      <c r="ECW239" s="335"/>
      <c r="ECX239" s="335"/>
      <c r="ECY239" s="334"/>
      <c r="ECZ239" s="334"/>
      <c r="EDA239" s="334"/>
      <c r="EDB239" s="333"/>
      <c r="EDC239" s="333"/>
      <c r="EDD239" s="332"/>
      <c r="EDE239" s="334"/>
      <c r="EDF239" s="333"/>
      <c r="EDG239" s="335"/>
      <c r="EDH239" s="335"/>
      <c r="EDI239" s="335"/>
      <c r="EDJ239" s="335"/>
      <c r="EDK239" s="335"/>
      <c r="EDL239" s="335"/>
      <c r="EDM239" s="334"/>
      <c r="EDN239" s="334"/>
      <c r="EDO239" s="334"/>
      <c r="EDP239" s="333"/>
      <c r="EDQ239" s="333"/>
      <c r="EDR239" s="332"/>
      <c r="EDS239" s="334"/>
      <c r="EDT239" s="333"/>
      <c r="EDU239" s="335"/>
      <c r="EDV239" s="335"/>
      <c r="EDW239" s="335"/>
      <c r="EDX239" s="335"/>
      <c r="EDY239" s="335"/>
      <c r="EDZ239" s="335"/>
      <c r="EEA239" s="334"/>
      <c r="EEB239" s="334"/>
      <c r="EEC239" s="334"/>
      <c r="EED239" s="333"/>
      <c r="EEE239" s="333"/>
      <c r="EEF239" s="332"/>
      <c r="EEG239" s="334"/>
      <c r="EEH239" s="333"/>
      <c r="EEI239" s="335"/>
      <c r="EEJ239" s="335"/>
      <c r="EEK239" s="335"/>
      <c r="EEL239" s="335"/>
      <c r="EEM239" s="335"/>
      <c r="EEN239" s="335"/>
      <c r="EEO239" s="334"/>
      <c r="EEP239" s="334"/>
      <c r="EEQ239" s="334"/>
      <c r="EER239" s="333"/>
      <c r="EES239" s="333"/>
      <c r="EET239" s="332"/>
      <c r="EEU239" s="334"/>
      <c r="EEV239" s="333"/>
      <c r="EEW239" s="335"/>
      <c r="EEX239" s="335"/>
      <c r="EEY239" s="335"/>
      <c r="EEZ239" s="335"/>
      <c r="EFA239" s="335"/>
      <c r="EFB239" s="335"/>
      <c r="EFC239" s="334"/>
      <c r="EFD239" s="334"/>
      <c r="EFE239" s="334"/>
      <c r="EFF239" s="333"/>
      <c r="EFG239" s="333"/>
      <c r="EFH239" s="332"/>
      <c r="EFI239" s="334"/>
      <c r="EFJ239" s="333"/>
      <c r="EFK239" s="335"/>
      <c r="EFL239" s="335"/>
      <c r="EFM239" s="335"/>
      <c r="EFN239" s="335"/>
      <c r="EFO239" s="335"/>
      <c r="EFP239" s="335"/>
      <c r="EFQ239" s="334"/>
      <c r="EFR239" s="334"/>
      <c r="EFS239" s="334"/>
      <c r="EFT239" s="333"/>
      <c r="EFU239" s="333"/>
      <c r="EFV239" s="332"/>
      <c r="EFW239" s="334"/>
      <c r="EFX239" s="333"/>
      <c r="EFY239" s="335"/>
      <c r="EFZ239" s="335"/>
      <c r="EGA239" s="335"/>
      <c r="EGB239" s="335"/>
      <c r="EGC239" s="335"/>
      <c r="EGD239" s="335"/>
      <c r="EGE239" s="334"/>
      <c r="EGF239" s="334"/>
      <c r="EGG239" s="334"/>
      <c r="EGH239" s="333"/>
      <c r="EGI239" s="333"/>
      <c r="EGJ239" s="332"/>
      <c r="EGK239" s="334"/>
      <c r="EGL239" s="333"/>
      <c r="EGM239" s="335"/>
      <c r="EGN239" s="335"/>
      <c r="EGO239" s="335"/>
      <c r="EGP239" s="335"/>
      <c r="EGQ239" s="335"/>
      <c r="EGR239" s="335"/>
      <c r="EGS239" s="334"/>
      <c r="EGT239" s="334"/>
      <c r="EGU239" s="334"/>
      <c r="EGV239" s="333"/>
      <c r="EGW239" s="333"/>
      <c r="EGX239" s="332"/>
      <c r="EGY239" s="334"/>
      <c r="EGZ239" s="333"/>
      <c r="EHA239" s="335"/>
      <c r="EHB239" s="335"/>
      <c r="EHC239" s="335"/>
      <c r="EHD239" s="335"/>
      <c r="EHE239" s="335"/>
      <c r="EHF239" s="335"/>
      <c r="EHG239" s="334"/>
      <c r="EHH239" s="334"/>
      <c r="EHI239" s="334"/>
      <c r="EHJ239" s="333"/>
      <c r="EHK239" s="333"/>
      <c r="EHL239" s="332"/>
      <c r="EHM239" s="334"/>
      <c r="EHN239" s="333"/>
      <c r="EHO239" s="335"/>
      <c r="EHP239" s="335"/>
      <c r="EHQ239" s="335"/>
      <c r="EHR239" s="335"/>
      <c r="EHS239" s="335"/>
      <c r="EHT239" s="335"/>
      <c r="EHU239" s="334"/>
      <c r="EHV239" s="334"/>
      <c r="EHW239" s="334"/>
      <c r="EHX239" s="333"/>
      <c r="EHY239" s="333"/>
      <c r="EHZ239" s="332"/>
      <c r="EIA239" s="334"/>
      <c r="EIB239" s="333"/>
      <c r="EIC239" s="335"/>
      <c r="EID239" s="335"/>
      <c r="EIE239" s="335"/>
      <c r="EIF239" s="335"/>
      <c r="EIG239" s="335"/>
      <c r="EIH239" s="335"/>
      <c r="EII239" s="334"/>
      <c r="EIJ239" s="334"/>
      <c r="EIK239" s="334"/>
      <c r="EIL239" s="333"/>
      <c r="EIM239" s="333"/>
      <c r="EIN239" s="332"/>
      <c r="EIO239" s="334"/>
      <c r="EIP239" s="333"/>
      <c r="EIQ239" s="335"/>
      <c r="EIR239" s="335"/>
      <c r="EIS239" s="335"/>
      <c r="EIT239" s="335"/>
      <c r="EIU239" s="335"/>
      <c r="EIV239" s="335"/>
      <c r="EIW239" s="334"/>
      <c r="EIX239" s="334"/>
      <c r="EIY239" s="334"/>
      <c r="EIZ239" s="333"/>
      <c r="EJA239" s="333"/>
      <c r="EJB239" s="332"/>
      <c r="EJC239" s="334"/>
      <c r="EJD239" s="333"/>
      <c r="EJE239" s="335"/>
      <c r="EJF239" s="335"/>
      <c r="EJG239" s="335"/>
      <c r="EJH239" s="335"/>
      <c r="EJI239" s="335"/>
      <c r="EJJ239" s="335"/>
      <c r="EJK239" s="334"/>
      <c r="EJL239" s="334"/>
      <c r="EJM239" s="334"/>
      <c r="EJN239" s="333"/>
      <c r="EJO239" s="333"/>
      <c r="EJP239" s="332"/>
      <c r="EJQ239" s="334"/>
      <c r="EJR239" s="333"/>
      <c r="EJS239" s="335"/>
      <c r="EJT239" s="335"/>
      <c r="EJU239" s="335"/>
      <c r="EJV239" s="335"/>
      <c r="EJW239" s="335"/>
      <c r="EJX239" s="335"/>
      <c r="EJY239" s="334"/>
      <c r="EJZ239" s="334"/>
      <c r="EKA239" s="334"/>
      <c r="EKB239" s="333"/>
      <c r="EKC239" s="333"/>
      <c r="EKD239" s="332"/>
      <c r="EKE239" s="334"/>
      <c r="EKF239" s="333"/>
      <c r="EKG239" s="335"/>
      <c r="EKH239" s="335"/>
      <c r="EKI239" s="335"/>
      <c r="EKJ239" s="335"/>
      <c r="EKK239" s="335"/>
      <c r="EKL239" s="335"/>
      <c r="EKM239" s="334"/>
      <c r="EKN239" s="334"/>
      <c r="EKO239" s="334"/>
      <c r="EKP239" s="333"/>
      <c r="EKQ239" s="333"/>
      <c r="EKR239" s="332"/>
      <c r="EKS239" s="334"/>
      <c r="EKT239" s="333"/>
      <c r="EKU239" s="335"/>
      <c r="EKV239" s="335"/>
      <c r="EKW239" s="335"/>
      <c r="EKX239" s="335"/>
      <c r="EKY239" s="335"/>
      <c r="EKZ239" s="335"/>
      <c r="ELA239" s="334"/>
      <c r="ELB239" s="334"/>
      <c r="ELC239" s="334"/>
      <c r="ELD239" s="333"/>
      <c r="ELE239" s="333"/>
      <c r="ELF239" s="332"/>
      <c r="ELG239" s="334"/>
      <c r="ELH239" s="333"/>
      <c r="ELI239" s="335"/>
      <c r="ELJ239" s="335"/>
      <c r="ELK239" s="335"/>
      <c r="ELL239" s="335"/>
      <c r="ELM239" s="335"/>
      <c r="ELN239" s="335"/>
      <c r="ELO239" s="334"/>
      <c r="ELP239" s="334"/>
      <c r="ELQ239" s="334"/>
      <c r="ELR239" s="333"/>
      <c r="ELS239" s="333"/>
      <c r="ELT239" s="332"/>
      <c r="ELU239" s="334"/>
      <c r="ELV239" s="333"/>
      <c r="ELW239" s="335"/>
      <c r="ELX239" s="335"/>
      <c r="ELY239" s="335"/>
      <c r="ELZ239" s="335"/>
      <c r="EMA239" s="335"/>
      <c r="EMB239" s="335"/>
      <c r="EMC239" s="334"/>
      <c r="EMD239" s="334"/>
      <c r="EME239" s="334"/>
      <c r="EMF239" s="333"/>
      <c r="EMG239" s="333"/>
      <c r="EMH239" s="332"/>
      <c r="EMI239" s="334"/>
      <c r="EMJ239" s="333"/>
      <c r="EMK239" s="335"/>
      <c r="EML239" s="335"/>
      <c r="EMM239" s="335"/>
      <c r="EMN239" s="335"/>
      <c r="EMO239" s="335"/>
      <c r="EMP239" s="335"/>
      <c r="EMQ239" s="334"/>
      <c r="EMR239" s="334"/>
      <c r="EMS239" s="334"/>
      <c r="EMT239" s="333"/>
      <c r="EMU239" s="333"/>
      <c r="EMV239" s="332"/>
      <c r="EMW239" s="334"/>
      <c r="EMX239" s="333"/>
      <c r="EMY239" s="335"/>
      <c r="EMZ239" s="335"/>
      <c r="ENA239" s="335"/>
      <c r="ENB239" s="335"/>
      <c r="ENC239" s="335"/>
      <c r="END239" s="335"/>
      <c r="ENE239" s="334"/>
      <c r="ENF239" s="334"/>
      <c r="ENG239" s="334"/>
      <c r="ENH239" s="333"/>
      <c r="ENI239" s="333"/>
      <c r="ENJ239" s="332"/>
      <c r="ENK239" s="334"/>
      <c r="ENL239" s="333"/>
      <c r="ENM239" s="335"/>
      <c r="ENN239" s="335"/>
      <c r="ENO239" s="335"/>
      <c r="ENP239" s="335"/>
      <c r="ENQ239" s="335"/>
      <c r="ENR239" s="335"/>
      <c r="ENS239" s="334"/>
      <c r="ENT239" s="334"/>
      <c r="ENU239" s="334"/>
      <c r="ENV239" s="333"/>
      <c r="ENW239" s="333"/>
      <c r="ENX239" s="332"/>
      <c r="ENY239" s="334"/>
      <c r="ENZ239" s="333"/>
      <c r="EOA239" s="335"/>
      <c r="EOB239" s="335"/>
      <c r="EOC239" s="335"/>
      <c r="EOD239" s="335"/>
      <c r="EOE239" s="335"/>
      <c r="EOF239" s="335"/>
      <c r="EOG239" s="334"/>
      <c r="EOH239" s="334"/>
      <c r="EOI239" s="334"/>
      <c r="EOJ239" s="333"/>
      <c r="EOK239" s="333"/>
      <c r="EOL239" s="332"/>
      <c r="EOM239" s="334"/>
      <c r="EON239" s="333"/>
      <c r="EOO239" s="335"/>
      <c r="EOP239" s="335"/>
      <c r="EOQ239" s="335"/>
      <c r="EOR239" s="335"/>
      <c r="EOS239" s="335"/>
      <c r="EOT239" s="335"/>
      <c r="EOU239" s="334"/>
      <c r="EOV239" s="334"/>
      <c r="EOW239" s="334"/>
      <c r="EOX239" s="333"/>
      <c r="EOY239" s="333"/>
      <c r="EOZ239" s="332"/>
      <c r="EPA239" s="334"/>
      <c r="EPB239" s="333"/>
      <c r="EPC239" s="335"/>
      <c r="EPD239" s="335"/>
      <c r="EPE239" s="335"/>
      <c r="EPF239" s="335"/>
      <c r="EPG239" s="335"/>
      <c r="EPH239" s="335"/>
      <c r="EPI239" s="334"/>
      <c r="EPJ239" s="334"/>
      <c r="EPK239" s="334"/>
      <c r="EPL239" s="333"/>
      <c r="EPM239" s="333"/>
      <c r="EPN239" s="332"/>
      <c r="EPO239" s="334"/>
      <c r="EPP239" s="333"/>
      <c r="EPQ239" s="335"/>
      <c r="EPR239" s="335"/>
      <c r="EPS239" s="335"/>
      <c r="EPT239" s="335"/>
      <c r="EPU239" s="335"/>
      <c r="EPV239" s="335"/>
      <c r="EPW239" s="334"/>
      <c r="EPX239" s="334"/>
      <c r="EPY239" s="334"/>
      <c r="EPZ239" s="333"/>
      <c r="EQA239" s="333"/>
      <c r="EQB239" s="332"/>
      <c r="EQC239" s="334"/>
      <c r="EQD239" s="333"/>
      <c r="EQE239" s="335"/>
      <c r="EQF239" s="335"/>
      <c r="EQG239" s="335"/>
      <c r="EQH239" s="335"/>
      <c r="EQI239" s="335"/>
      <c r="EQJ239" s="335"/>
      <c r="EQK239" s="334"/>
      <c r="EQL239" s="334"/>
      <c r="EQM239" s="334"/>
      <c r="EQN239" s="333"/>
      <c r="EQO239" s="333"/>
      <c r="EQP239" s="332"/>
      <c r="EQQ239" s="334"/>
      <c r="EQR239" s="333"/>
      <c r="EQS239" s="335"/>
      <c r="EQT239" s="335"/>
      <c r="EQU239" s="335"/>
      <c r="EQV239" s="335"/>
      <c r="EQW239" s="335"/>
      <c r="EQX239" s="335"/>
      <c r="EQY239" s="334"/>
      <c r="EQZ239" s="334"/>
      <c r="ERA239" s="334"/>
      <c r="ERB239" s="333"/>
      <c r="ERC239" s="333"/>
      <c r="ERD239" s="332"/>
      <c r="ERE239" s="334"/>
      <c r="ERF239" s="333"/>
      <c r="ERG239" s="335"/>
      <c r="ERH239" s="335"/>
      <c r="ERI239" s="335"/>
      <c r="ERJ239" s="335"/>
      <c r="ERK239" s="335"/>
      <c r="ERL239" s="335"/>
      <c r="ERM239" s="334"/>
      <c r="ERN239" s="334"/>
      <c r="ERO239" s="334"/>
      <c r="ERP239" s="333"/>
      <c r="ERQ239" s="333"/>
      <c r="ERR239" s="332"/>
      <c r="ERS239" s="334"/>
      <c r="ERT239" s="333"/>
      <c r="ERU239" s="335"/>
      <c r="ERV239" s="335"/>
      <c r="ERW239" s="335"/>
      <c r="ERX239" s="335"/>
      <c r="ERY239" s="335"/>
      <c r="ERZ239" s="335"/>
      <c r="ESA239" s="334"/>
      <c r="ESB239" s="334"/>
      <c r="ESC239" s="334"/>
      <c r="ESD239" s="333"/>
      <c r="ESE239" s="333"/>
      <c r="ESF239" s="332"/>
      <c r="ESG239" s="334"/>
      <c r="ESH239" s="333"/>
      <c r="ESI239" s="335"/>
      <c r="ESJ239" s="335"/>
      <c r="ESK239" s="335"/>
      <c r="ESL239" s="335"/>
      <c r="ESM239" s="335"/>
      <c r="ESN239" s="335"/>
      <c r="ESO239" s="334"/>
      <c r="ESP239" s="334"/>
      <c r="ESQ239" s="334"/>
      <c r="ESR239" s="333"/>
      <c r="ESS239" s="333"/>
      <c r="EST239" s="332"/>
      <c r="ESU239" s="334"/>
      <c r="ESV239" s="333"/>
      <c r="ESW239" s="335"/>
      <c r="ESX239" s="335"/>
      <c r="ESY239" s="335"/>
      <c r="ESZ239" s="335"/>
      <c r="ETA239" s="335"/>
      <c r="ETB239" s="335"/>
      <c r="ETC239" s="334"/>
      <c r="ETD239" s="334"/>
      <c r="ETE239" s="334"/>
      <c r="ETF239" s="333"/>
      <c r="ETG239" s="333"/>
      <c r="ETH239" s="332"/>
      <c r="ETI239" s="334"/>
      <c r="ETJ239" s="333"/>
      <c r="ETK239" s="335"/>
      <c r="ETL239" s="335"/>
      <c r="ETM239" s="335"/>
      <c r="ETN239" s="335"/>
      <c r="ETO239" s="335"/>
      <c r="ETP239" s="335"/>
      <c r="ETQ239" s="334"/>
      <c r="ETR239" s="334"/>
      <c r="ETS239" s="334"/>
      <c r="ETT239" s="333"/>
      <c r="ETU239" s="333"/>
      <c r="ETV239" s="332"/>
      <c r="ETW239" s="334"/>
      <c r="ETX239" s="333"/>
      <c r="ETY239" s="335"/>
      <c r="ETZ239" s="335"/>
      <c r="EUA239" s="335"/>
      <c r="EUB239" s="335"/>
      <c r="EUC239" s="335"/>
      <c r="EUD239" s="335"/>
      <c r="EUE239" s="334"/>
      <c r="EUF239" s="334"/>
      <c r="EUG239" s="334"/>
      <c r="EUH239" s="333"/>
      <c r="EUI239" s="333"/>
      <c r="EUJ239" s="332"/>
      <c r="EUK239" s="334"/>
      <c r="EUL239" s="333"/>
      <c r="EUM239" s="335"/>
      <c r="EUN239" s="335"/>
      <c r="EUO239" s="335"/>
      <c r="EUP239" s="335"/>
      <c r="EUQ239" s="335"/>
      <c r="EUR239" s="335"/>
      <c r="EUS239" s="334"/>
      <c r="EUT239" s="334"/>
      <c r="EUU239" s="334"/>
      <c r="EUV239" s="333"/>
      <c r="EUW239" s="333"/>
      <c r="EUX239" s="332"/>
      <c r="EUY239" s="334"/>
      <c r="EUZ239" s="333"/>
      <c r="EVA239" s="335"/>
      <c r="EVB239" s="335"/>
      <c r="EVC239" s="335"/>
      <c r="EVD239" s="335"/>
      <c r="EVE239" s="335"/>
      <c r="EVF239" s="335"/>
      <c r="EVG239" s="334"/>
      <c r="EVH239" s="334"/>
      <c r="EVI239" s="334"/>
      <c r="EVJ239" s="333"/>
      <c r="EVK239" s="333"/>
      <c r="EVL239" s="332"/>
      <c r="EVM239" s="334"/>
      <c r="EVN239" s="333"/>
      <c r="EVO239" s="335"/>
      <c r="EVP239" s="335"/>
      <c r="EVQ239" s="335"/>
      <c r="EVR239" s="335"/>
      <c r="EVS239" s="335"/>
      <c r="EVT239" s="335"/>
      <c r="EVU239" s="334"/>
      <c r="EVV239" s="334"/>
      <c r="EVW239" s="334"/>
      <c r="EVX239" s="333"/>
      <c r="EVY239" s="333"/>
      <c r="EVZ239" s="332"/>
      <c r="EWA239" s="334"/>
      <c r="EWB239" s="333"/>
      <c r="EWC239" s="335"/>
      <c r="EWD239" s="335"/>
      <c r="EWE239" s="335"/>
      <c r="EWF239" s="335"/>
      <c r="EWG239" s="335"/>
      <c r="EWH239" s="335"/>
      <c r="EWI239" s="334"/>
      <c r="EWJ239" s="334"/>
      <c r="EWK239" s="334"/>
      <c r="EWL239" s="333"/>
      <c r="EWM239" s="333"/>
      <c r="EWN239" s="332"/>
      <c r="EWO239" s="334"/>
      <c r="EWP239" s="333"/>
      <c r="EWQ239" s="335"/>
      <c r="EWR239" s="335"/>
      <c r="EWS239" s="335"/>
      <c r="EWT239" s="335"/>
      <c r="EWU239" s="335"/>
      <c r="EWV239" s="335"/>
      <c r="EWW239" s="334"/>
      <c r="EWX239" s="334"/>
      <c r="EWY239" s="334"/>
      <c r="EWZ239" s="333"/>
      <c r="EXA239" s="333"/>
      <c r="EXB239" s="332"/>
      <c r="EXC239" s="334"/>
      <c r="EXD239" s="333"/>
      <c r="EXE239" s="335"/>
      <c r="EXF239" s="335"/>
      <c r="EXG239" s="335"/>
      <c r="EXH239" s="335"/>
      <c r="EXI239" s="335"/>
      <c r="EXJ239" s="335"/>
      <c r="EXK239" s="334"/>
      <c r="EXL239" s="334"/>
      <c r="EXM239" s="334"/>
      <c r="EXN239" s="333"/>
      <c r="EXO239" s="333"/>
      <c r="EXP239" s="332"/>
      <c r="EXQ239" s="334"/>
      <c r="EXR239" s="333"/>
      <c r="EXS239" s="335"/>
      <c r="EXT239" s="335"/>
      <c r="EXU239" s="335"/>
      <c r="EXV239" s="335"/>
      <c r="EXW239" s="335"/>
      <c r="EXX239" s="335"/>
      <c r="EXY239" s="334"/>
      <c r="EXZ239" s="334"/>
      <c r="EYA239" s="334"/>
      <c r="EYB239" s="333"/>
      <c r="EYC239" s="333"/>
      <c r="EYD239" s="332"/>
      <c r="EYE239" s="334"/>
      <c r="EYF239" s="333"/>
      <c r="EYG239" s="335"/>
      <c r="EYH239" s="335"/>
      <c r="EYI239" s="335"/>
      <c r="EYJ239" s="335"/>
      <c r="EYK239" s="335"/>
      <c r="EYL239" s="335"/>
      <c r="EYM239" s="334"/>
      <c r="EYN239" s="334"/>
      <c r="EYO239" s="334"/>
      <c r="EYP239" s="333"/>
      <c r="EYQ239" s="333"/>
      <c r="EYR239" s="332"/>
      <c r="EYS239" s="334"/>
      <c r="EYT239" s="333"/>
      <c r="EYU239" s="335"/>
      <c r="EYV239" s="335"/>
      <c r="EYW239" s="335"/>
      <c r="EYX239" s="335"/>
      <c r="EYY239" s="335"/>
      <c r="EYZ239" s="335"/>
      <c r="EZA239" s="334"/>
      <c r="EZB239" s="334"/>
      <c r="EZC239" s="334"/>
      <c r="EZD239" s="333"/>
      <c r="EZE239" s="333"/>
      <c r="EZF239" s="332"/>
      <c r="EZG239" s="334"/>
      <c r="EZH239" s="333"/>
      <c r="EZI239" s="335"/>
      <c r="EZJ239" s="335"/>
      <c r="EZK239" s="335"/>
      <c r="EZL239" s="335"/>
      <c r="EZM239" s="335"/>
      <c r="EZN239" s="335"/>
      <c r="EZO239" s="334"/>
      <c r="EZP239" s="334"/>
      <c r="EZQ239" s="334"/>
      <c r="EZR239" s="333"/>
      <c r="EZS239" s="333"/>
      <c r="EZT239" s="332"/>
      <c r="EZU239" s="334"/>
      <c r="EZV239" s="333"/>
      <c r="EZW239" s="335"/>
      <c r="EZX239" s="335"/>
      <c r="EZY239" s="335"/>
      <c r="EZZ239" s="335"/>
      <c r="FAA239" s="335"/>
      <c r="FAB239" s="335"/>
      <c r="FAC239" s="334"/>
      <c r="FAD239" s="334"/>
      <c r="FAE239" s="334"/>
      <c r="FAF239" s="333"/>
      <c r="FAG239" s="333"/>
      <c r="FAH239" s="332"/>
      <c r="FAI239" s="334"/>
      <c r="FAJ239" s="333"/>
      <c r="FAK239" s="335"/>
      <c r="FAL239" s="335"/>
      <c r="FAM239" s="335"/>
      <c r="FAN239" s="335"/>
      <c r="FAO239" s="335"/>
      <c r="FAP239" s="335"/>
      <c r="FAQ239" s="334"/>
      <c r="FAR239" s="334"/>
      <c r="FAS239" s="334"/>
      <c r="FAT239" s="333"/>
      <c r="FAU239" s="333"/>
      <c r="FAV239" s="332"/>
      <c r="FAW239" s="334"/>
      <c r="FAX239" s="333"/>
      <c r="FAY239" s="335"/>
      <c r="FAZ239" s="335"/>
      <c r="FBA239" s="335"/>
      <c r="FBB239" s="335"/>
      <c r="FBC239" s="335"/>
      <c r="FBD239" s="335"/>
      <c r="FBE239" s="334"/>
      <c r="FBF239" s="334"/>
      <c r="FBG239" s="334"/>
      <c r="FBH239" s="333"/>
      <c r="FBI239" s="333"/>
      <c r="FBJ239" s="332"/>
      <c r="FBK239" s="334"/>
      <c r="FBL239" s="333"/>
      <c r="FBM239" s="335"/>
      <c r="FBN239" s="335"/>
      <c r="FBO239" s="335"/>
      <c r="FBP239" s="335"/>
      <c r="FBQ239" s="335"/>
      <c r="FBR239" s="335"/>
      <c r="FBS239" s="334"/>
      <c r="FBT239" s="334"/>
      <c r="FBU239" s="334"/>
      <c r="FBV239" s="333"/>
      <c r="FBW239" s="333"/>
      <c r="FBX239" s="332"/>
      <c r="FBY239" s="334"/>
      <c r="FBZ239" s="333"/>
      <c r="FCA239" s="335"/>
      <c r="FCB239" s="335"/>
      <c r="FCC239" s="335"/>
      <c r="FCD239" s="335"/>
      <c r="FCE239" s="335"/>
      <c r="FCF239" s="335"/>
      <c r="FCG239" s="334"/>
      <c r="FCH239" s="334"/>
      <c r="FCI239" s="334"/>
      <c r="FCJ239" s="333"/>
      <c r="FCK239" s="333"/>
      <c r="FCL239" s="332"/>
      <c r="FCM239" s="334"/>
      <c r="FCN239" s="333"/>
      <c r="FCO239" s="335"/>
      <c r="FCP239" s="335"/>
      <c r="FCQ239" s="335"/>
      <c r="FCR239" s="335"/>
      <c r="FCS239" s="335"/>
      <c r="FCT239" s="335"/>
      <c r="FCU239" s="334"/>
      <c r="FCV239" s="334"/>
      <c r="FCW239" s="334"/>
      <c r="FCX239" s="333"/>
      <c r="FCY239" s="333"/>
      <c r="FCZ239" s="332"/>
      <c r="FDA239" s="334"/>
      <c r="FDB239" s="333"/>
      <c r="FDC239" s="335"/>
      <c r="FDD239" s="335"/>
      <c r="FDE239" s="335"/>
      <c r="FDF239" s="335"/>
      <c r="FDG239" s="335"/>
      <c r="FDH239" s="335"/>
      <c r="FDI239" s="334"/>
      <c r="FDJ239" s="334"/>
      <c r="FDK239" s="334"/>
      <c r="FDL239" s="333"/>
      <c r="FDM239" s="333"/>
      <c r="FDN239" s="332"/>
      <c r="FDO239" s="334"/>
      <c r="FDP239" s="333"/>
      <c r="FDQ239" s="335"/>
      <c r="FDR239" s="335"/>
      <c r="FDS239" s="335"/>
      <c r="FDT239" s="335"/>
      <c r="FDU239" s="335"/>
      <c r="FDV239" s="335"/>
      <c r="FDW239" s="334"/>
      <c r="FDX239" s="334"/>
      <c r="FDY239" s="334"/>
      <c r="FDZ239" s="333"/>
      <c r="FEA239" s="333"/>
      <c r="FEB239" s="332"/>
      <c r="FEC239" s="334"/>
      <c r="FED239" s="333"/>
      <c r="FEE239" s="335"/>
      <c r="FEF239" s="335"/>
      <c r="FEG239" s="335"/>
      <c r="FEH239" s="335"/>
      <c r="FEI239" s="335"/>
      <c r="FEJ239" s="335"/>
      <c r="FEK239" s="334"/>
      <c r="FEL239" s="334"/>
      <c r="FEM239" s="334"/>
      <c r="FEN239" s="333"/>
      <c r="FEO239" s="333"/>
      <c r="FEP239" s="332"/>
      <c r="FEQ239" s="334"/>
      <c r="FER239" s="333"/>
      <c r="FES239" s="335"/>
      <c r="FET239" s="335"/>
      <c r="FEU239" s="335"/>
      <c r="FEV239" s="335"/>
      <c r="FEW239" s="335"/>
      <c r="FEX239" s="335"/>
      <c r="FEY239" s="334"/>
      <c r="FEZ239" s="334"/>
      <c r="FFA239" s="334"/>
      <c r="FFB239" s="333"/>
      <c r="FFC239" s="333"/>
      <c r="FFD239" s="332"/>
      <c r="FFE239" s="334"/>
      <c r="FFF239" s="333"/>
      <c r="FFG239" s="335"/>
      <c r="FFH239" s="335"/>
      <c r="FFI239" s="335"/>
      <c r="FFJ239" s="335"/>
      <c r="FFK239" s="335"/>
      <c r="FFL239" s="335"/>
      <c r="FFM239" s="334"/>
      <c r="FFN239" s="334"/>
      <c r="FFO239" s="334"/>
      <c r="FFP239" s="333"/>
      <c r="FFQ239" s="333"/>
      <c r="FFR239" s="332"/>
      <c r="FFS239" s="334"/>
      <c r="FFT239" s="333"/>
      <c r="FFU239" s="335"/>
      <c r="FFV239" s="335"/>
      <c r="FFW239" s="335"/>
      <c r="FFX239" s="335"/>
      <c r="FFY239" s="335"/>
      <c r="FFZ239" s="335"/>
      <c r="FGA239" s="334"/>
      <c r="FGB239" s="334"/>
      <c r="FGC239" s="334"/>
      <c r="FGD239" s="333"/>
      <c r="FGE239" s="333"/>
      <c r="FGF239" s="332"/>
      <c r="FGG239" s="334"/>
      <c r="FGH239" s="333"/>
      <c r="FGI239" s="335"/>
      <c r="FGJ239" s="335"/>
      <c r="FGK239" s="335"/>
      <c r="FGL239" s="335"/>
      <c r="FGM239" s="335"/>
      <c r="FGN239" s="335"/>
      <c r="FGO239" s="334"/>
      <c r="FGP239" s="334"/>
      <c r="FGQ239" s="334"/>
      <c r="FGR239" s="333"/>
      <c r="FGS239" s="333"/>
      <c r="FGT239" s="332"/>
      <c r="FGU239" s="334"/>
      <c r="FGV239" s="333"/>
      <c r="FGW239" s="335"/>
      <c r="FGX239" s="335"/>
      <c r="FGY239" s="335"/>
      <c r="FGZ239" s="335"/>
      <c r="FHA239" s="335"/>
      <c r="FHB239" s="335"/>
      <c r="FHC239" s="334"/>
      <c r="FHD239" s="334"/>
      <c r="FHE239" s="334"/>
      <c r="FHF239" s="333"/>
      <c r="FHG239" s="333"/>
      <c r="FHH239" s="332"/>
      <c r="FHI239" s="334"/>
      <c r="FHJ239" s="333"/>
      <c r="FHK239" s="335"/>
      <c r="FHL239" s="335"/>
      <c r="FHM239" s="335"/>
      <c r="FHN239" s="335"/>
      <c r="FHO239" s="335"/>
      <c r="FHP239" s="335"/>
      <c r="FHQ239" s="334"/>
      <c r="FHR239" s="334"/>
      <c r="FHS239" s="334"/>
      <c r="FHT239" s="333"/>
      <c r="FHU239" s="333"/>
      <c r="FHV239" s="332"/>
      <c r="FHW239" s="334"/>
      <c r="FHX239" s="333"/>
      <c r="FHY239" s="335"/>
      <c r="FHZ239" s="335"/>
      <c r="FIA239" s="335"/>
      <c r="FIB239" s="335"/>
      <c r="FIC239" s="335"/>
      <c r="FID239" s="335"/>
      <c r="FIE239" s="334"/>
      <c r="FIF239" s="334"/>
      <c r="FIG239" s="334"/>
      <c r="FIH239" s="333"/>
      <c r="FII239" s="333"/>
      <c r="FIJ239" s="332"/>
      <c r="FIK239" s="334"/>
      <c r="FIL239" s="333"/>
      <c r="FIM239" s="335"/>
      <c r="FIN239" s="335"/>
      <c r="FIO239" s="335"/>
      <c r="FIP239" s="335"/>
      <c r="FIQ239" s="335"/>
      <c r="FIR239" s="335"/>
      <c r="FIS239" s="334"/>
      <c r="FIT239" s="334"/>
      <c r="FIU239" s="334"/>
      <c r="FIV239" s="333"/>
      <c r="FIW239" s="333"/>
      <c r="FIX239" s="332"/>
      <c r="FIY239" s="334"/>
      <c r="FIZ239" s="333"/>
      <c r="FJA239" s="335"/>
      <c r="FJB239" s="335"/>
      <c r="FJC239" s="335"/>
      <c r="FJD239" s="335"/>
      <c r="FJE239" s="335"/>
      <c r="FJF239" s="335"/>
      <c r="FJG239" s="334"/>
      <c r="FJH239" s="334"/>
      <c r="FJI239" s="334"/>
      <c r="FJJ239" s="333"/>
      <c r="FJK239" s="333"/>
      <c r="FJL239" s="332"/>
      <c r="FJM239" s="334"/>
      <c r="FJN239" s="333"/>
      <c r="FJO239" s="335"/>
      <c r="FJP239" s="335"/>
      <c r="FJQ239" s="335"/>
      <c r="FJR239" s="335"/>
      <c r="FJS239" s="335"/>
      <c r="FJT239" s="335"/>
      <c r="FJU239" s="334"/>
      <c r="FJV239" s="334"/>
      <c r="FJW239" s="334"/>
      <c r="FJX239" s="333"/>
      <c r="FJY239" s="333"/>
      <c r="FJZ239" s="332"/>
      <c r="FKA239" s="334"/>
      <c r="FKB239" s="333"/>
      <c r="FKC239" s="335"/>
      <c r="FKD239" s="335"/>
      <c r="FKE239" s="335"/>
      <c r="FKF239" s="335"/>
      <c r="FKG239" s="335"/>
      <c r="FKH239" s="335"/>
      <c r="FKI239" s="334"/>
      <c r="FKJ239" s="334"/>
      <c r="FKK239" s="334"/>
      <c r="FKL239" s="333"/>
      <c r="FKM239" s="333"/>
      <c r="FKN239" s="332"/>
      <c r="FKO239" s="334"/>
      <c r="FKP239" s="333"/>
      <c r="FKQ239" s="335"/>
      <c r="FKR239" s="335"/>
      <c r="FKS239" s="335"/>
      <c r="FKT239" s="335"/>
      <c r="FKU239" s="335"/>
      <c r="FKV239" s="335"/>
      <c r="FKW239" s="334"/>
      <c r="FKX239" s="334"/>
      <c r="FKY239" s="334"/>
      <c r="FKZ239" s="333"/>
      <c r="FLA239" s="333"/>
      <c r="FLB239" s="332"/>
      <c r="FLC239" s="334"/>
      <c r="FLD239" s="333"/>
      <c r="FLE239" s="335"/>
      <c r="FLF239" s="335"/>
      <c r="FLG239" s="335"/>
      <c r="FLH239" s="335"/>
      <c r="FLI239" s="335"/>
      <c r="FLJ239" s="335"/>
      <c r="FLK239" s="334"/>
      <c r="FLL239" s="334"/>
      <c r="FLM239" s="334"/>
      <c r="FLN239" s="333"/>
      <c r="FLO239" s="333"/>
      <c r="FLP239" s="332"/>
      <c r="FLQ239" s="334"/>
      <c r="FLR239" s="333"/>
      <c r="FLS239" s="335"/>
      <c r="FLT239" s="335"/>
      <c r="FLU239" s="335"/>
      <c r="FLV239" s="335"/>
      <c r="FLW239" s="335"/>
      <c r="FLX239" s="335"/>
      <c r="FLY239" s="334"/>
      <c r="FLZ239" s="334"/>
      <c r="FMA239" s="334"/>
      <c r="FMB239" s="333"/>
      <c r="FMC239" s="333"/>
      <c r="FMD239" s="332"/>
      <c r="FME239" s="334"/>
      <c r="FMF239" s="333"/>
      <c r="FMG239" s="335"/>
      <c r="FMH239" s="335"/>
      <c r="FMI239" s="335"/>
      <c r="FMJ239" s="335"/>
      <c r="FMK239" s="335"/>
      <c r="FML239" s="335"/>
      <c r="FMM239" s="334"/>
      <c r="FMN239" s="334"/>
      <c r="FMO239" s="334"/>
      <c r="FMP239" s="333"/>
      <c r="FMQ239" s="333"/>
      <c r="FMR239" s="332"/>
      <c r="FMS239" s="334"/>
      <c r="FMT239" s="333"/>
      <c r="FMU239" s="335"/>
      <c r="FMV239" s="335"/>
      <c r="FMW239" s="335"/>
      <c r="FMX239" s="335"/>
      <c r="FMY239" s="335"/>
      <c r="FMZ239" s="335"/>
      <c r="FNA239" s="334"/>
      <c r="FNB239" s="334"/>
      <c r="FNC239" s="334"/>
      <c r="FND239" s="333"/>
      <c r="FNE239" s="333"/>
      <c r="FNF239" s="332"/>
      <c r="FNG239" s="334"/>
      <c r="FNH239" s="333"/>
      <c r="FNI239" s="335"/>
      <c r="FNJ239" s="335"/>
      <c r="FNK239" s="335"/>
      <c r="FNL239" s="335"/>
      <c r="FNM239" s="335"/>
      <c r="FNN239" s="335"/>
      <c r="FNO239" s="334"/>
      <c r="FNP239" s="334"/>
      <c r="FNQ239" s="334"/>
      <c r="FNR239" s="333"/>
      <c r="FNS239" s="333"/>
      <c r="FNT239" s="332"/>
      <c r="FNU239" s="334"/>
      <c r="FNV239" s="333"/>
      <c r="FNW239" s="335"/>
      <c r="FNX239" s="335"/>
      <c r="FNY239" s="335"/>
      <c r="FNZ239" s="335"/>
      <c r="FOA239" s="335"/>
      <c r="FOB239" s="335"/>
      <c r="FOC239" s="334"/>
      <c r="FOD239" s="334"/>
      <c r="FOE239" s="334"/>
      <c r="FOF239" s="333"/>
      <c r="FOG239" s="333"/>
      <c r="FOH239" s="332"/>
      <c r="FOI239" s="334"/>
      <c r="FOJ239" s="333"/>
      <c r="FOK239" s="335"/>
      <c r="FOL239" s="335"/>
      <c r="FOM239" s="335"/>
      <c r="FON239" s="335"/>
      <c r="FOO239" s="335"/>
      <c r="FOP239" s="335"/>
      <c r="FOQ239" s="334"/>
      <c r="FOR239" s="334"/>
      <c r="FOS239" s="334"/>
      <c r="FOT239" s="333"/>
      <c r="FOU239" s="333"/>
      <c r="FOV239" s="332"/>
      <c r="FOW239" s="334"/>
      <c r="FOX239" s="333"/>
      <c r="FOY239" s="335"/>
      <c r="FOZ239" s="335"/>
      <c r="FPA239" s="335"/>
      <c r="FPB239" s="335"/>
      <c r="FPC239" s="335"/>
      <c r="FPD239" s="335"/>
      <c r="FPE239" s="334"/>
      <c r="FPF239" s="334"/>
      <c r="FPG239" s="334"/>
      <c r="FPH239" s="333"/>
      <c r="FPI239" s="333"/>
      <c r="FPJ239" s="332"/>
      <c r="FPK239" s="334"/>
      <c r="FPL239" s="333"/>
      <c r="FPM239" s="335"/>
      <c r="FPN239" s="335"/>
      <c r="FPO239" s="335"/>
      <c r="FPP239" s="335"/>
      <c r="FPQ239" s="335"/>
      <c r="FPR239" s="335"/>
      <c r="FPS239" s="334"/>
      <c r="FPT239" s="334"/>
      <c r="FPU239" s="334"/>
      <c r="FPV239" s="333"/>
      <c r="FPW239" s="333"/>
      <c r="FPX239" s="332"/>
      <c r="FPY239" s="334"/>
      <c r="FPZ239" s="333"/>
      <c r="FQA239" s="335"/>
      <c r="FQB239" s="335"/>
      <c r="FQC239" s="335"/>
      <c r="FQD239" s="335"/>
      <c r="FQE239" s="335"/>
      <c r="FQF239" s="335"/>
      <c r="FQG239" s="334"/>
      <c r="FQH239" s="334"/>
      <c r="FQI239" s="334"/>
      <c r="FQJ239" s="333"/>
      <c r="FQK239" s="333"/>
      <c r="FQL239" s="332"/>
      <c r="FQM239" s="334"/>
      <c r="FQN239" s="333"/>
      <c r="FQO239" s="335"/>
      <c r="FQP239" s="335"/>
      <c r="FQQ239" s="335"/>
      <c r="FQR239" s="335"/>
      <c r="FQS239" s="335"/>
      <c r="FQT239" s="335"/>
      <c r="FQU239" s="334"/>
      <c r="FQV239" s="334"/>
      <c r="FQW239" s="334"/>
      <c r="FQX239" s="333"/>
      <c r="FQY239" s="333"/>
      <c r="FQZ239" s="332"/>
      <c r="FRA239" s="334"/>
      <c r="FRB239" s="333"/>
      <c r="FRC239" s="335"/>
      <c r="FRD239" s="335"/>
      <c r="FRE239" s="335"/>
      <c r="FRF239" s="335"/>
      <c r="FRG239" s="335"/>
      <c r="FRH239" s="335"/>
      <c r="FRI239" s="334"/>
      <c r="FRJ239" s="334"/>
      <c r="FRK239" s="334"/>
      <c r="FRL239" s="333"/>
      <c r="FRM239" s="333"/>
      <c r="FRN239" s="332"/>
      <c r="FRO239" s="334"/>
      <c r="FRP239" s="333"/>
      <c r="FRQ239" s="335"/>
      <c r="FRR239" s="335"/>
      <c r="FRS239" s="335"/>
      <c r="FRT239" s="335"/>
      <c r="FRU239" s="335"/>
      <c r="FRV239" s="335"/>
      <c r="FRW239" s="334"/>
      <c r="FRX239" s="334"/>
      <c r="FRY239" s="334"/>
      <c r="FRZ239" s="333"/>
      <c r="FSA239" s="333"/>
      <c r="FSB239" s="332"/>
      <c r="FSC239" s="334"/>
      <c r="FSD239" s="333"/>
      <c r="FSE239" s="335"/>
      <c r="FSF239" s="335"/>
      <c r="FSG239" s="335"/>
      <c r="FSH239" s="335"/>
      <c r="FSI239" s="335"/>
      <c r="FSJ239" s="335"/>
      <c r="FSK239" s="334"/>
      <c r="FSL239" s="334"/>
      <c r="FSM239" s="334"/>
      <c r="FSN239" s="333"/>
      <c r="FSO239" s="333"/>
      <c r="FSP239" s="332"/>
      <c r="FSQ239" s="334"/>
      <c r="FSR239" s="333"/>
      <c r="FSS239" s="335"/>
      <c r="FST239" s="335"/>
      <c r="FSU239" s="335"/>
      <c r="FSV239" s="335"/>
      <c r="FSW239" s="335"/>
      <c r="FSX239" s="335"/>
      <c r="FSY239" s="334"/>
      <c r="FSZ239" s="334"/>
      <c r="FTA239" s="334"/>
      <c r="FTB239" s="333"/>
      <c r="FTC239" s="333"/>
      <c r="FTD239" s="332"/>
      <c r="FTE239" s="334"/>
      <c r="FTF239" s="333"/>
      <c r="FTG239" s="335"/>
      <c r="FTH239" s="335"/>
      <c r="FTI239" s="335"/>
      <c r="FTJ239" s="335"/>
      <c r="FTK239" s="335"/>
      <c r="FTL239" s="335"/>
      <c r="FTM239" s="334"/>
      <c r="FTN239" s="334"/>
      <c r="FTO239" s="334"/>
      <c r="FTP239" s="333"/>
      <c r="FTQ239" s="333"/>
      <c r="FTR239" s="332"/>
      <c r="FTS239" s="334"/>
      <c r="FTT239" s="333"/>
      <c r="FTU239" s="335"/>
      <c r="FTV239" s="335"/>
      <c r="FTW239" s="335"/>
      <c r="FTX239" s="335"/>
      <c r="FTY239" s="335"/>
      <c r="FTZ239" s="335"/>
      <c r="FUA239" s="334"/>
      <c r="FUB239" s="334"/>
      <c r="FUC239" s="334"/>
      <c r="FUD239" s="333"/>
      <c r="FUE239" s="333"/>
      <c r="FUF239" s="332"/>
      <c r="FUG239" s="334"/>
      <c r="FUH239" s="333"/>
      <c r="FUI239" s="335"/>
      <c r="FUJ239" s="335"/>
      <c r="FUK239" s="335"/>
      <c r="FUL239" s="335"/>
      <c r="FUM239" s="335"/>
      <c r="FUN239" s="335"/>
      <c r="FUO239" s="334"/>
      <c r="FUP239" s="334"/>
      <c r="FUQ239" s="334"/>
      <c r="FUR239" s="333"/>
      <c r="FUS239" s="333"/>
      <c r="FUT239" s="332"/>
      <c r="FUU239" s="334"/>
      <c r="FUV239" s="333"/>
      <c r="FUW239" s="335"/>
      <c r="FUX239" s="335"/>
      <c r="FUY239" s="335"/>
      <c r="FUZ239" s="335"/>
      <c r="FVA239" s="335"/>
      <c r="FVB239" s="335"/>
      <c r="FVC239" s="334"/>
      <c r="FVD239" s="334"/>
      <c r="FVE239" s="334"/>
      <c r="FVF239" s="333"/>
      <c r="FVG239" s="333"/>
      <c r="FVH239" s="332"/>
      <c r="FVI239" s="334"/>
      <c r="FVJ239" s="333"/>
      <c r="FVK239" s="335"/>
      <c r="FVL239" s="335"/>
      <c r="FVM239" s="335"/>
      <c r="FVN239" s="335"/>
      <c r="FVO239" s="335"/>
      <c r="FVP239" s="335"/>
      <c r="FVQ239" s="334"/>
      <c r="FVR239" s="334"/>
      <c r="FVS239" s="334"/>
      <c r="FVT239" s="333"/>
      <c r="FVU239" s="333"/>
      <c r="FVV239" s="332"/>
      <c r="FVW239" s="334"/>
      <c r="FVX239" s="333"/>
      <c r="FVY239" s="335"/>
      <c r="FVZ239" s="335"/>
      <c r="FWA239" s="335"/>
      <c r="FWB239" s="335"/>
      <c r="FWC239" s="335"/>
      <c r="FWD239" s="335"/>
      <c r="FWE239" s="334"/>
      <c r="FWF239" s="334"/>
      <c r="FWG239" s="334"/>
      <c r="FWH239" s="333"/>
      <c r="FWI239" s="333"/>
      <c r="FWJ239" s="332"/>
      <c r="FWK239" s="334"/>
      <c r="FWL239" s="333"/>
      <c r="FWM239" s="335"/>
      <c r="FWN239" s="335"/>
      <c r="FWO239" s="335"/>
      <c r="FWP239" s="335"/>
      <c r="FWQ239" s="335"/>
      <c r="FWR239" s="335"/>
      <c r="FWS239" s="334"/>
      <c r="FWT239" s="334"/>
      <c r="FWU239" s="334"/>
      <c r="FWV239" s="333"/>
      <c r="FWW239" s="333"/>
      <c r="FWX239" s="332"/>
      <c r="FWY239" s="334"/>
      <c r="FWZ239" s="333"/>
      <c r="FXA239" s="335"/>
      <c r="FXB239" s="335"/>
      <c r="FXC239" s="335"/>
      <c r="FXD239" s="335"/>
      <c r="FXE239" s="335"/>
      <c r="FXF239" s="335"/>
      <c r="FXG239" s="334"/>
      <c r="FXH239" s="334"/>
      <c r="FXI239" s="334"/>
      <c r="FXJ239" s="333"/>
      <c r="FXK239" s="333"/>
      <c r="FXL239" s="332"/>
      <c r="FXM239" s="334"/>
      <c r="FXN239" s="333"/>
      <c r="FXO239" s="335"/>
      <c r="FXP239" s="335"/>
      <c r="FXQ239" s="335"/>
      <c r="FXR239" s="335"/>
      <c r="FXS239" s="335"/>
      <c r="FXT239" s="335"/>
      <c r="FXU239" s="334"/>
      <c r="FXV239" s="334"/>
      <c r="FXW239" s="334"/>
      <c r="FXX239" s="333"/>
      <c r="FXY239" s="333"/>
      <c r="FXZ239" s="332"/>
      <c r="FYA239" s="334"/>
      <c r="FYB239" s="333"/>
      <c r="FYC239" s="335"/>
      <c r="FYD239" s="335"/>
      <c r="FYE239" s="335"/>
      <c r="FYF239" s="335"/>
      <c r="FYG239" s="335"/>
      <c r="FYH239" s="335"/>
      <c r="FYI239" s="334"/>
      <c r="FYJ239" s="334"/>
      <c r="FYK239" s="334"/>
      <c r="FYL239" s="333"/>
      <c r="FYM239" s="333"/>
      <c r="FYN239" s="332"/>
      <c r="FYO239" s="334"/>
      <c r="FYP239" s="333"/>
      <c r="FYQ239" s="335"/>
      <c r="FYR239" s="335"/>
      <c r="FYS239" s="335"/>
      <c r="FYT239" s="335"/>
      <c r="FYU239" s="335"/>
      <c r="FYV239" s="335"/>
      <c r="FYW239" s="334"/>
      <c r="FYX239" s="334"/>
      <c r="FYY239" s="334"/>
      <c r="FYZ239" s="333"/>
      <c r="FZA239" s="333"/>
      <c r="FZB239" s="332"/>
      <c r="FZC239" s="334"/>
      <c r="FZD239" s="333"/>
      <c r="FZE239" s="335"/>
      <c r="FZF239" s="335"/>
      <c r="FZG239" s="335"/>
      <c r="FZH239" s="335"/>
      <c r="FZI239" s="335"/>
      <c r="FZJ239" s="335"/>
      <c r="FZK239" s="334"/>
      <c r="FZL239" s="334"/>
      <c r="FZM239" s="334"/>
      <c r="FZN239" s="333"/>
      <c r="FZO239" s="333"/>
      <c r="FZP239" s="332"/>
      <c r="FZQ239" s="334"/>
      <c r="FZR239" s="333"/>
      <c r="FZS239" s="335"/>
      <c r="FZT239" s="335"/>
      <c r="FZU239" s="335"/>
      <c r="FZV239" s="335"/>
      <c r="FZW239" s="335"/>
      <c r="FZX239" s="335"/>
      <c r="FZY239" s="334"/>
      <c r="FZZ239" s="334"/>
      <c r="GAA239" s="334"/>
      <c r="GAB239" s="333"/>
      <c r="GAC239" s="333"/>
      <c r="GAD239" s="332"/>
      <c r="GAE239" s="334"/>
      <c r="GAF239" s="333"/>
      <c r="GAG239" s="335"/>
      <c r="GAH239" s="335"/>
      <c r="GAI239" s="335"/>
      <c r="GAJ239" s="335"/>
      <c r="GAK239" s="335"/>
      <c r="GAL239" s="335"/>
      <c r="GAM239" s="334"/>
      <c r="GAN239" s="334"/>
      <c r="GAO239" s="334"/>
      <c r="GAP239" s="333"/>
      <c r="GAQ239" s="333"/>
      <c r="GAR239" s="332"/>
      <c r="GAS239" s="334"/>
      <c r="GAT239" s="333"/>
      <c r="GAU239" s="335"/>
      <c r="GAV239" s="335"/>
      <c r="GAW239" s="335"/>
      <c r="GAX239" s="335"/>
      <c r="GAY239" s="335"/>
      <c r="GAZ239" s="335"/>
      <c r="GBA239" s="334"/>
      <c r="GBB239" s="334"/>
      <c r="GBC239" s="334"/>
      <c r="GBD239" s="333"/>
      <c r="GBE239" s="333"/>
      <c r="GBF239" s="332"/>
      <c r="GBG239" s="334"/>
      <c r="GBH239" s="333"/>
      <c r="GBI239" s="335"/>
      <c r="GBJ239" s="335"/>
      <c r="GBK239" s="335"/>
      <c r="GBL239" s="335"/>
      <c r="GBM239" s="335"/>
      <c r="GBN239" s="335"/>
      <c r="GBO239" s="334"/>
      <c r="GBP239" s="334"/>
      <c r="GBQ239" s="334"/>
      <c r="GBR239" s="333"/>
      <c r="GBS239" s="333"/>
      <c r="GBT239" s="332"/>
      <c r="GBU239" s="334"/>
      <c r="GBV239" s="333"/>
      <c r="GBW239" s="335"/>
      <c r="GBX239" s="335"/>
      <c r="GBY239" s="335"/>
      <c r="GBZ239" s="335"/>
      <c r="GCA239" s="335"/>
      <c r="GCB239" s="335"/>
      <c r="GCC239" s="334"/>
      <c r="GCD239" s="334"/>
      <c r="GCE239" s="334"/>
      <c r="GCF239" s="333"/>
      <c r="GCG239" s="333"/>
      <c r="GCH239" s="332"/>
      <c r="GCI239" s="334"/>
      <c r="GCJ239" s="333"/>
      <c r="GCK239" s="335"/>
      <c r="GCL239" s="335"/>
      <c r="GCM239" s="335"/>
      <c r="GCN239" s="335"/>
      <c r="GCO239" s="335"/>
      <c r="GCP239" s="335"/>
      <c r="GCQ239" s="334"/>
      <c r="GCR239" s="334"/>
      <c r="GCS239" s="334"/>
      <c r="GCT239" s="333"/>
      <c r="GCU239" s="333"/>
      <c r="GCV239" s="332"/>
      <c r="GCW239" s="334"/>
      <c r="GCX239" s="333"/>
      <c r="GCY239" s="335"/>
      <c r="GCZ239" s="335"/>
      <c r="GDA239" s="335"/>
      <c r="GDB239" s="335"/>
      <c r="GDC239" s="335"/>
      <c r="GDD239" s="335"/>
      <c r="GDE239" s="334"/>
      <c r="GDF239" s="334"/>
      <c r="GDG239" s="334"/>
      <c r="GDH239" s="333"/>
      <c r="GDI239" s="333"/>
      <c r="GDJ239" s="332"/>
      <c r="GDK239" s="334"/>
      <c r="GDL239" s="333"/>
      <c r="GDM239" s="335"/>
      <c r="GDN239" s="335"/>
      <c r="GDO239" s="335"/>
      <c r="GDP239" s="335"/>
      <c r="GDQ239" s="335"/>
      <c r="GDR239" s="335"/>
      <c r="GDS239" s="334"/>
      <c r="GDT239" s="334"/>
      <c r="GDU239" s="334"/>
      <c r="GDV239" s="333"/>
      <c r="GDW239" s="333"/>
      <c r="GDX239" s="332"/>
      <c r="GDY239" s="334"/>
      <c r="GDZ239" s="333"/>
      <c r="GEA239" s="335"/>
      <c r="GEB239" s="335"/>
      <c r="GEC239" s="335"/>
      <c r="GED239" s="335"/>
      <c r="GEE239" s="335"/>
      <c r="GEF239" s="335"/>
      <c r="GEG239" s="334"/>
      <c r="GEH239" s="334"/>
      <c r="GEI239" s="334"/>
      <c r="GEJ239" s="333"/>
      <c r="GEK239" s="333"/>
      <c r="GEL239" s="332"/>
      <c r="GEM239" s="334"/>
      <c r="GEN239" s="333"/>
      <c r="GEO239" s="335"/>
      <c r="GEP239" s="335"/>
      <c r="GEQ239" s="335"/>
      <c r="GER239" s="335"/>
      <c r="GES239" s="335"/>
      <c r="GET239" s="335"/>
      <c r="GEU239" s="334"/>
      <c r="GEV239" s="334"/>
      <c r="GEW239" s="334"/>
      <c r="GEX239" s="333"/>
      <c r="GEY239" s="333"/>
      <c r="GEZ239" s="332"/>
      <c r="GFA239" s="334"/>
      <c r="GFB239" s="333"/>
      <c r="GFC239" s="335"/>
      <c r="GFD239" s="335"/>
      <c r="GFE239" s="335"/>
      <c r="GFF239" s="335"/>
      <c r="GFG239" s="335"/>
      <c r="GFH239" s="335"/>
      <c r="GFI239" s="334"/>
      <c r="GFJ239" s="334"/>
      <c r="GFK239" s="334"/>
      <c r="GFL239" s="333"/>
      <c r="GFM239" s="333"/>
      <c r="GFN239" s="332"/>
      <c r="GFO239" s="334"/>
      <c r="GFP239" s="333"/>
      <c r="GFQ239" s="335"/>
      <c r="GFR239" s="335"/>
      <c r="GFS239" s="335"/>
      <c r="GFT239" s="335"/>
      <c r="GFU239" s="335"/>
      <c r="GFV239" s="335"/>
      <c r="GFW239" s="334"/>
      <c r="GFX239" s="334"/>
      <c r="GFY239" s="334"/>
      <c r="GFZ239" s="333"/>
      <c r="GGA239" s="333"/>
      <c r="GGB239" s="332"/>
      <c r="GGC239" s="334"/>
      <c r="GGD239" s="333"/>
      <c r="GGE239" s="335"/>
      <c r="GGF239" s="335"/>
      <c r="GGG239" s="335"/>
      <c r="GGH239" s="335"/>
      <c r="GGI239" s="335"/>
      <c r="GGJ239" s="335"/>
      <c r="GGK239" s="334"/>
      <c r="GGL239" s="334"/>
      <c r="GGM239" s="334"/>
      <c r="GGN239" s="333"/>
      <c r="GGO239" s="333"/>
      <c r="GGP239" s="332"/>
      <c r="GGQ239" s="334"/>
      <c r="GGR239" s="333"/>
      <c r="GGS239" s="335"/>
      <c r="GGT239" s="335"/>
      <c r="GGU239" s="335"/>
      <c r="GGV239" s="335"/>
      <c r="GGW239" s="335"/>
      <c r="GGX239" s="335"/>
      <c r="GGY239" s="334"/>
      <c r="GGZ239" s="334"/>
      <c r="GHA239" s="334"/>
      <c r="GHB239" s="333"/>
      <c r="GHC239" s="333"/>
      <c r="GHD239" s="332"/>
      <c r="GHE239" s="334"/>
      <c r="GHF239" s="333"/>
      <c r="GHG239" s="335"/>
      <c r="GHH239" s="335"/>
      <c r="GHI239" s="335"/>
      <c r="GHJ239" s="335"/>
      <c r="GHK239" s="335"/>
      <c r="GHL239" s="335"/>
      <c r="GHM239" s="334"/>
      <c r="GHN239" s="334"/>
      <c r="GHO239" s="334"/>
      <c r="GHP239" s="333"/>
      <c r="GHQ239" s="333"/>
      <c r="GHR239" s="332"/>
      <c r="GHS239" s="334"/>
      <c r="GHT239" s="333"/>
      <c r="GHU239" s="335"/>
      <c r="GHV239" s="335"/>
      <c r="GHW239" s="335"/>
      <c r="GHX239" s="335"/>
      <c r="GHY239" s="335"/>
      <c r="GHZ239" s="335"/>
      <c r="GIA239" s="334"/>
      <c r="GIB239" s="334"/>
      <c r="GIC239" s="334"/>
      <c r="GID239" s="333"/>
      <c r="GIE239" s="333"/>
      <c r="GIF239" s="332"/>
      <c r="GIG239" s="334"/>
      <c r="GIH239" s="333"/>
      <c r="GII239" s="335"/>
      <c r="GIJ239" s="335"/>
      <c r="GIK239" s="335"/>
      <c r="GIL239" s="335"/>
      <c r="GIM239" s="335"/>
      <c r="GIN239" s="335"/>
      <c r="GIO239" s="334"/>
      <c r="GIP239" s="334"/>
      <c r="GIQ239" s="334"/>
      <c r="GIR239" s="333"/>
      <c r="GIS239" s="333"/>
      <c r="GIT239" s="332"/>
      <c r="GIU239" s="334"/>
      <c r="GIV239" s="333"/>
      <c r="GIW239" s="335"/>
      <c r="GIX239" s="335"/>
      <c r="GIY239" s="335"/>
      <c r="GIZ239" s="335"/>
      <c r="GJA239" s="335"/>
      <c r="GJB239" s="335"/>
      <c r="GJC239" s="334"/>
      <c r="GJD239" s="334"/>
      <c r="GJE239" s="334"/>
      <c r="GJF239" s="333"/>
      <c r="GJG239" s="333"/>
      <c r="GJH239" s="332"/>
      <c r="GJI239" s="334"/>
      <c r="GJJ239" s="333"/>
      <c r="GJK239" s="335"/>
      <c r="GJL239" s="335"/>
      <c r="GJM239" s="335"/>
      <c r="GJN239" s="335"/>
      <c r="GJO239" s="335"/>
      <c r="GJP239" s="335"/>
      <c r="GJQ239" s="334"/>
      <c r="GJR239" s="334"/>
      <c r="GJS239" s="334"/>
      <c r="GJT239" s="333"/>
      <c r="GJU239" s="333"/>
      <c r="GJV239" s="332"/>
      <c r="GJW239" s="334"/>
      <c r="GJX239" s="333"/>
      <c r="GJY239" s="335"/>
      <c r="GJZ239" s="335"/>
      <c r="GKA239" s="335"/>
      <c r="GKB239" s="335"/>
      <c r="GKC239" s="335"/>
      <c r="GKD239" s="335"/>
      <c r="GKE239" s="334"/>
      <c r="GKF239" s="334"/>
      <c r="GKG239" s="334"/>
      <c r="GKH239" s="333"/>
      <c r="GKI239" s="333"/>
      <c r="GKJ239" s="332"/>
      <c r="GKK239" s="334"/>
      <c r="GKL239" s="333"/>
      <c r="GKM239" s="335"/>
      <c r="GKN239" s="335"/>
      <c r="GKO239" s="335"/>
      <c r="GKP239" s="335"/>
      <c r="GKQ239" s="335"/>
      <c r="GKR239" s="335"/>
      <c r="GKS239" s="334"/>
      <c r="GKT239" s="334"/>
      <c r="GKU239" s="334"/>
      <c r="GKV239" s="333"/>
      <c r="GKW239" s="333"/>
      <c r="GKX239" s="332"/>
      <c r="GKY239" s="334"/>
      <c r="GKZ239" s="333"/>
      <c r="GLA239" s="335"/>
      <c r="GLB239" s="335"/>
      <c r="GLC239" s="335"/>
      <c r="GLD239" s="335"/>
      <c r="GLE239" s="335"/>
      <c r="GLF239" s="335"/>
      <c r="GLG239" s="334"/>
      <c r="GLH239" s="334"/>
      <c r="GLI239" s="334"/>
      <c r="GLJ239" s="333"/>
      <c r="GLK239" s="333"/>
      <c r="GLL239" s="332"/>
      <c r="GLM239" s="334"/>
      <c r="GLN239" s="333"/>
      <c r="GLO239" s="335"/>
      <c r="GLP239" s="335"/>
      <c r="GLQ239" s="335"/>
      <c r="GLR239" s="335"/>
      <c r="GLS239" s="335"/>
      <c r="GLT239" s="335"/>
      <c r="GLU239" s="334"/>
      <c r="GLV239" s="334"/>
      <c r="GLW239" s="334"/>
      <c r="GLX239" s="333"/>
      <c r="GLY239" s="333"/>
      <c r="GLZ239" s="332"/>
      <c r="GMA239" s="334"/>
      <c r="GMB239" s="333"/>
      <c r="GMC239" s="335"/>
      <c r="GMD239" s="335"/>
      <c r="GME239" s="335"/>
      <c r="GMF239" s="335"/>
      <c r="GMG239" s="335"/>
      <c r="GMH239" s="335"/>
      <c r="GMI239" s="334"/>
      <c r="GMJ239" s="334"/>
      <c r="GMK239" s="334"/>
      <c r="GML239" s="333"/>
      <c r="GMM239" s="333"/>
      <c r="GMN239" s="332"/>
      <c r="GMO239" s="334"/>
      <c r="GMP239" s="333"/>
      <c r="GMQ239" s="335"/>
      <c r="GMR239" s="335"/>
      <c r="GMS239" s="335"/>
      <c r="GMT239" s="335"/>
      <c r="GMU239" s="335"/>
      <c r="GMV239" s="335"/>
      <c r="GMW239" s="334"/>
      <c r="GMX239" s="334"/>
      <c r="GMY239" s="334"/>
      <c r="GMZ239" s="333"/>
      <c r="GNA239" s="333"/>
      <c r="GNB239" s="332"/>
      <c r="GNC239" s="334"/>
      <c r="GND239" s="333"/>
      <c r="GNE239" s="335"/>
      <c r="GNF239" s="335"/>
      <c r="GNG239" s="335"/>
      <c r="GNH239" s="335"/>
      <c r="GNI239" s="335"/>
      <c r="GNJ239" s="335"/>
      <c r="GNK239" s="334"/>
      <c r="GNL239" s="334"/>
      <c r="GNM239" s="334"/>
      <c r="GNN239" s="333"/>
      <c r="GNO239" s="333"/>
      <c r="GNP239" s="332"/>
      <c r="GNQ239" s="334"/>
      <c r="GNR239" s="333"/>
      <c r="GNS239" s="335"/>
      <c r="GNT239" s="335"/>
      <c r="GNU239" s="335"/>
      <c r="GNV239" s="335"/>
      <c r="GNW239" s="335"/>
      <c r="GNX239" s="335"/>
      <c r="GNY239" s="334"/>
      <c r="GNZ239" s="334"/>
      <c r="GOA239" s="334"/>
      <c r="GOB239" s="333"/>
      <c r="GOC239" s="333"/>
      <c r="GOD239" s="332"/>
      <c r="GOE239" s="334"/>
      <c r="GOF239" s="333"/>
      <c r="GOG239" s="335"/>
      <c r="GOH239" s="335"/>
      <c r="GOI239" s="335"/>
      <c r="GOJ239" s="335"/>
      <c r="GOK239" s="335"/>
      <c r="GOL239" s="335"/>
      <c r="GOM239" s="334"/>
      <c r="GON239" s="334"/>
      <c r="GOO239" s="334"/>
      <c r="GOP239" s="333"/>
      <c r="GOQ239" s="333"/>
      <c r="GOR239" s="332"/>
      <c r="GOS239" s="334"/>
      <c r="GOT239" s="333"/>
      <c r="GOU239" s="335"/>
      <c r="GOV239" s="335"/>
      <c r="GOW239" s="335"/>
      <c r="GOX239" s="335"/>
      <c r="GOY239" s="335"/>
      <c r="GOZ239" s="335"/>
      <c r="GPA239" s="334"/>
      <c r="GPB239" s="334"/>
      <c r="GPC239" s="334"/>
      <c r="GPD239" s="333"/>
      <c r="GPE239" s="333"/>
      <c r="GPF239" s="332"/>
      <c r="GPG239" s="334"/>
      <c r="GPH239" s="333"/>
      <c r="GPI239" s="335"/>
      <c r="GPJ239" s="335"/>
      <c r="GPK239" s="335"/>
      <c r="GPL239" s="335"/>
      <c r="GPM239" s="335"/>
      <c r="GPN239" s="335"/>
      <c r="GPO239" s="334"/>
      <c r="GPP239" s="334"/>
      <c r="GPQ239" s="334"/>
      <c r="GPR239" s="333"/>
      <c r="GPS239" s="333"/>
      <c r="GPT239" s="332"/>
      <c r="GPU239" s="334"/>
      <c r="GPV239" s="333"/>
      <c r="GPW239" s="335"/>
      <c r="GPX239" s="335"/>
      <c r="GPY239" s="335"/>
      <c r="GPZ239" s="335"/>
      <c r="GQA239" s="335"/>
      <c r="GQB239" s="335"/>
      <c r="GQC239" s="334"/>
      <c r="GQD239" s="334"/>
      <c r="GQE239" s="334"/>
      <c r="GQF239" s="333"/>
      <c r="GQG239" s="333"/>
      <c r="GQH239" s="332"/>
      <c r="GQI239" s="334"/>
      <c r="GQJ239" s="333"/>
      <c r="GQK239" s="335"/>
      <c r="GQL239" s="335"/>
      <c r="GQM239" s="335"/>
      <c r="GQN239" s="335"/>
      <c r="GQO239" s="335"/>
      <c r="GQP239" s="335"/>
      <c r="GQQ239" s="334"/>
      <c r="GQR239" s="334"/>
      <c r="GQS239" s="334"/>
      <c r="GQT239" s="333"/>
      <c r="GQU239" s="333"/>
      <c r="GQV239" s="332"/>
      <c r="GQW239" s="334"/>
      <c r="GQX239" s="333"/>
      <c r="GQY239" s="335"/>
      <c r="GQZ239" s="335"/>
      <c r="GRA239" s="335"/>
      <c r="GRB239" s="335"/>
      <c r="GRC239" s="335"/>
      <c r="GRD239" s="335"/>
      <c r="GRE239" s="334"/>
      <c r="GRF239" s="334"/>
      <c r="GRG239" s="334"/>
      <c r="GRH239" s="333"/>
      <c r="GRI239" s="333"/>
      <c r="GRJ239" s="332"/>
      <c r="GRK239" s="334"/>
      <c r="GRL239" s="333"/>
      <c r="GRM239" s="335"/>
      <c r="GRN239" s="335"/>
      <c r="GRO239" s="335"/>
      <c r="GRP239" s="335"/>
      <c r="GRQ239" s="335"/>
      <c r="GRR239" s="335"/>
      <c r="GRS239" s="334"/>
      <c r="GRT239" s="334"/>
      <c r="GRU239" s="334"/>
      <c r="GRV239" s="333"/>
      <c r="GRW239" s="333"/>
      <c r="GRX239" s="332"/>
      <c r="GRY239" s="334"/>
      <c r="GRZ239" s="333"/>
      <c r="GSA239" s="335"/>
      <c r="GSB239" s="335"/>
      <c r="GSC239" s="335"/>
      <c r="GSD239" s="335"/>
      <c r="GSE239" s="335"/>
      <c r="GSF239" s="335"/>
      <c r="GSG239" s="334"/>
      <c r="GSH239" s="334"/>
      <c r="GSI239" s="334"/>
      <c r="GSJ239" s="333"/>
      <c r="GSK239" s="333"/>
      <c r="GSL239" s="332"/>
      <c r="GSM239" s="334"/>
      <c r="GSN239" s="333"/>
      <c r="GSO239" s="335"/>
      <c r="GSP239" s="335"/>
      <c r="GSQ239" s="335"/>
      <c r="GSR239" s="335"/>
      <c r="GSS239" s="335"/>
      <c r="GST239" s="335"/>
      <c r="GSU239" s="334"/>
      <c r="GSV239" s="334"/>
      <c r="GSW239" s="334"/>
      <c r="GSX239" s="333"/>
      <c r="GSY239" s="333"/>
      <c r="GSZ239" s="332"/>
      <c r="GTA239" s="334"/>
      <c r="GTB239" s="333"/>
      <c r="GTC239" s="335"/>
      <c r="GTD239" s="335"/>
      <c r="GTE239" s="335"/>
      <c r="GTF239" s="335"/>
      <c r="GTG239" s="335"/>
      <c r="GTH239" s="335"/>
      <c r="GTI239" s="334"/>
      <c r="GTJ239" s="334"/>
      <c r="GTK239" s="334"/>
      <c r="GTL239" s="333"/>
      <c r="GTM239" s="333"/>
      <c r="GTN239" s="332"/>
      <c r="GTO239" s="334"/>
      <c r="GTP239" s="333"/>
      <c r="GTQ239" s="335"/>
      <c r="GTR239" s="335"/>
      <c r="GTS239" s="335"/>
      <c r="GTT239" s="335"/>
      <c r="GTU239" s="335"/>
      <c r="GTV239" s="335"/>
      <c r="GTW239" s="334"/>
      <c r="GTX239" s="334"/>
      <c r="GTY239" s="334"/>
      <c r="GTZ239" s="333"/>
      <c r="GUA239" s="333"/>
      <c r="GUB239" s="332"/>
      <c r="GUC239" s="334"/>
      <c r="GUD239" s="333"/>
      <c r="GUE239" s="335"/>
      <c r="GUF239" s="335"/>
      <c r="GUG239" s="335"/>
      <c r="GUH239" s="335"/>
      <c r="GUI239" s="335"/>
      <c r="GUJ239" s="335"/>
      <c r="GUK239" s="334"/>
      <c r="GUL239" s="334"/>
      <c r="GUM239" s="334"/>
      <c r="GUN239" s="333"/>
      <c r="GUO239" s="333"/>
      <c r="GUP239" s="332"/>
      <c r="GUQ239" s="334"/>
      <c r="GUR239" s="333"/>
      <c r="GUS239" s="335"/>
      <c r="GUT239" s="335"/>
      <c r="GUU239" s="335"/>
      <c r="GUV239" s="335"/>
      <c r="GUW239" s="335"/>
      <c r="GUX239" s="335"/>
      <c r="GUY239" s="334"/>
      <c r="GUZ239" s="334"/>
      <c r="GVA239" s="334"/>
      <c r="GVB239" s="333"/>
      <c r="GVC239" s="333"/>
      <c r="GVD239" s="332"/>
      <c r="GVE239" s="334"/>
      <c r="GVF239" s="333"/>
      <c r="GVG239" s="335"/>
      <c r="GVH239" s="335"/>
      <c r="GVI239" s="335"/>
      <c r="GVJ239" s="335"/>
      <c r="GVK239" s="335"/>
      <c r="GVL239" s="335"/>
      <c r="GVM239" s="334"/>
      <c r="GVN239" s="334"/>
      <c r="GVO239" s="334"/>
      <c r="GVP239" s="333"/>
      <c r="GVQ239" s="333"/>
      <c r="GVR239" s="332"/>
      <c r="GVS239" s="334"/>
      <c r="GVT239" s="333"/>
      <c r="GVU239" s="335"/>
      <c r="GVV239" s="335"/>
      <c r="GVW239" s="335"/>
      <c r="GVX239" s="335"/>
      <c r="GVY239" s="335"/>
      <c r="GVZ239" s="335"/>
      <c r="GWA239" s="334"/>
      <c r="GWB239" s="334"/>
      <c r="GWC239" s="334"/>
      <c r="GWD239" s="333"/>
      <c r="GWE239" s="333"/>
      <c r="GWF239" s="332"/>
      <c r="GWG239" s="334"/>
      <c r="GWH239" s="333"/>
      <c r="GWI239" s="335"/>
      <c r="GWJ239" s="335"/>
      <c r="GWK239" s="335"/>
      <c r="GWL239" s="335"/>
      <c r="GWM239" s="335"/>
      <c r="GWN239" s="335"/>
      <c r="GWO239" s="334"/>
      <c r="GWP239" s="334"/>
      <c r="GWQ239" s="334"/>
      <c r="GWR239" s="333"/>
      <c r="GWS239" s="333"/>
      <c r="GWT239" s="332"/>
      <c r="GWU239" s="334"/>
      <c r="GWV239" s="333"/>
      <c r="GWW239" s="335"/>
      <c r="GWX239" s="335"/>
      <c r="GWY239" s="335"/>
      <c r="GWZ239" s="335"/>
      <c r="GXA239" s="335"/>
      <c r="GXB239" s="335"/>
      <c r="GXC239" s="334"/>
      <c r="GXD239" s="334"/>
      <c r="GXE239" s="334"/>
      <c r="GXF239" s="333"/>
      <c r="GXG239" s="333"/>
      <c r="GXH239" s="332"/>
      <c r="GXI239" s="334"/>
      <c r="GXJ239" s="333"/>
      <c r="GXK239" s="335"/>
      <c r="GXL239" s="335"/>
      <c r="GXM239" s="335"/>
      <c r="GXN239" s="335"/>
      <c r="GXO239" s="335"/>
      <c r="GXP239" s="335"/>
      <c r="GXQ239" s="334"/>
      <c r="GXR239" s="334"/>
      <c r="GXS239" s="334"/>
      <c r="GXT239" s="333"/>
      <c r="GXU239" s="333"/>
      <c r="GXV239" s="332"/>
      <c r="GXW239" s="334"/>
      <c r="GXX239" s="333"/>
      <c r="GXY239" s="335"/>
      <c r="GXZ239" s="335"/>
      <c r="GYA239" s="335"/>
      <c r="GYB239" s="335"/>
      <c r="GYC239" s="335"/>
      <c r="GYD239" s="335"/>
      <c r="GYE239" s="334"/>
      <c r="GYF239" s="334"/>
      <c r="GYG239" s="334"/>
      <c r="GYH239" s="333"/>
      <c r="GYI239" s="333"/>
      <c r="GYJ239" s="332"/>
      <c r="GYK239" s="334"/>
      <c r="GYL239" s="333"/>
      <c r="GYM239" s="335"/>
      <c r="GYN239" s="335"/>
      <c r="GYO239" s="335"/>
      <c r="GYP239" s="335"/>
      <c r="GYQ239" s="335"/>
      <c r="GYR239" s="335"/>
      <c r="GYS239" s="334"/>
      <c r="GYT239" s="334"/>
      <c r="GYU239" s="334"/>
      <c r="GYV239" s="333"/>
      <c r="GYW239" s="333"/>
      <c r="GYX239" s="332"/>
      <c r="GYY239" s="334"/>
      <c r="GYZ239" s="333"/>
      <c r="GZA239" s="335"/>
      <c r="GZB239" s="335"/>
      <c r="GZC239" s="335"/>
      <c r="GZD239" s="335"/>
      <c r="GZE239" s="335"/>
      <c r="GZF239" s="335"/>
      <c r="GZG239" s="334"/>
      <c r="GZH239" s="334"/>
      <c r="GZI239" s="334"/>
      <c r="GZJ239" s="333"/>
      <c r="GZK239" s="333"/>
      <c r="GZL239" s="332"/>
      <c r="GZM239" s="334"/>
      <c r="GZN239" s="333"/>
      <c r="GZO239" s="335"/>
      <c r="GZP239" s="335"/>
      <c r="GZQ239" s="335"/>
      <c r="GZR239" s="335"/>
      <c r="GZS239" s="335"/>
      <c r="GZT239" s="335"/>
      <c r="GZU239" s="334"/>
      <c r="GZV239" s="334"/>
      <c r="GZW239" s="334"/>
      <c r="GZX239" s="333"/>
      <c r="GZY239" s="333"/>
      <c r="GZZ239" s="332"/>
      <c r="HAA239" s="334"/>
      <c r="HAB239" s="333"/>
      <c r="HAC239" s="335"/>
      <c r="HAD239" s="335"/>
      <c r="HAE239" s="335"/>
      <c r="HAF239" s="335"/>
      <c r="HAG239" s="335"/>
      <c r="HAH239" s="335"/>
      <c r="HAI239" s="334"/>
      <c r="HAJ239" s="334"/>
      <c r="HAK239" s="334"/>
      <c r="HAL239" s="333"/>
      <c r="HAM239" s="333"/>
      <c r="HAN239" s="332"/>
      <c r="HAO239" s="334"/>
      <c r="HAP239" s="333"/>
      <c r="HAQ239" s="335"/>
      <c r="HAR239" s="335"/>
      <c r="HAS239" s="335"/>
      <c r="HAT239" s="335"/>
      <c r="HAU239" s="335"/>
      <c r="HAV239" s="335"/>
      <c r="HAW239" s="334"/>
      <c r="HAX239" s="334"/>
      <c r="HAY239" s="334"/>
      <c r="HAZ239" s="333"/>
      <c r="HBA239" s="333"/>
      <c r="HBB239" s="332"/>
      <c r="HBC239" s="334"/>
      <c r="HBD239" s="333"/>
      <c r="HBE239" s="335"/>
      <c r="HBF239" s="335"/>
      <c r="HBG239" s="335"/>
      <c r="HBH239" s="335"/>
      <c r="HBI239" s="335"/>
      <c r="HBJ239" s="335"/>
      <c r="HBK239" s="334"/>
      <c r="HBL239" s="334"/>
      <c r="HBM239" s="334"/>
      <c r="HBN239" s="333"/>
      <c r="HBO239" s="333"/>
      <c r="HBP239" s="332"/>
      <c r="HBQ239" s="334"/>
      <c r="HBR239" s="333"/>
      <c r="HBS239" s="335"/>
      <c r="HBT239" s="335"/>
      <c r="HBU239" s="335"/>
      <c r="HBV239" s="335"/>
      <c r="HBW239" s="335"/>
      <c r="HBX239" s="335"/>
      <c r="HBY239" s="334"/>
      <c r="HBZ239" s="334"/>
      <c r="HCA239" s="334"/>
      <c r="HCB239" s="333"/>
      <c r="HCC239" s="333"/>
      <c r="HCD239" s="332"/>
      <c r="HCE239" s="334"/>
      <c r="HCF239" s="333"/>
      <c r="HCG239" s="335"/>
      <c r="HCH239" s="335"/>
      <c r="HCI239" s="335"/>
      <c r="HCJ239" s="335"/>
      <c r="HCK239" s="335"/>
      <c r="HCL239" s="335"/>
      <c r="HCM239" s="334"/>
      <c r="HCN239" s="334"/>
      <c r="HCO239" s="334"/>
      <c r="HCP239" s="333"/>
      <c r="HCQ239" s="333"/>
      <c r="HCR239" s="332"/>
      <c r="HCS239" s="334"/>
      <c r="HCT239" s="333"/>
      <c r="HCU239" s="335"/>
      <c r="HCV239" s="335"/>
      <c r="HCW239" s="335"/>
      <c r="HCX239" s="335"/>
      <c r="HCY239" s="335"/>
      <c r="HCZ239" s="335"/>
      <c r="HDA239" s="334"/>
      <c r="HDB239" s="334"/>
      <c r="HDC239" s="334"/>
      <c r="HDD239" s="333"/>
      <c r="HDE239" s="333"/>
      <c r="HDF239" s="332"/>
      <c r="HDG239" s="334"/>
      <c r="HDH239" s="333"/>
      <c r="HDI239" s="335"/>
      <c r="HDJ239" s="335"/>
      <c r="HDK239" s="335"/>
      <c r="HDL239" s="335"/>
      <c r="HDM239" s="335"/>
      <c r="HDN239" s="335"/>
      <c r="HDO239" s="334"/>
      <c r="HDP239" s="334"/>
      <c r="HDQ239" s="334"/>
      <c r="HDR239" s="333"/>
      <c r="HDS239" s="333"/>
      <c r="HDT239" s="332"/>
      <c r="HDU239" s="334"/>
      <c r="HDV239" s="333"/>
      <c r="HDW239" s="335"/>
      <c r="HDX239" s="335"/>
      <c r="HDY239" s="335"/>
      <c r="HDZ239" s="335"/>
      <c r="HEA239" s="335"/>
      <c r="HEB239" s="335"/>
      <c r="HEC239" s="334"/>
      <c r="HED239" s="334"/>
      <c r="HEE239" s="334"/>
      <c r="HEF239" s="333"/>
      <c r="HEG239" s="333"/>
      <c r="HEH239" s="332"/>
      <c r="HEI239" s="334"/>
      <c r="HEJ239" s="333"/>
      <c r="HEK239" s="335"/>
      <c r="HEL239" s="335"/>
      <c r="HEM239" s="335"/>
      <c r="HEN239" s="335"/>
      <c r="HEO239" s="335"/>
      <c r="HEP239" s="335"/>
      <c r="HEQ239" s="334"/>
      <c r="HER239" s="334"/>
      <c r="HES239" s="334"/>
      <c r="HET239" s="333"/>
      <c r="HEU239" s="333"/>
      <c r="HEV239" s="332"/>
      <c r="HEW239" s="334"/>
      <c r="HEX239" s="333"/>
      <c r="HEY239" s="335"/>
      <c r="HEZ239" s="335"/>
      <c r="HFA239" s="335"/>
      <c r="HFB239" s="335"/>
      <c r="HFC239" s="335"/>
      <c r="HFD239" s="335"/>
      <c r="HFE239" s="334"/>
      <c r="HFF239" s="334"/>
      <c r="HFG239" s="334"/>
      <c r="HFH239" s="333"/>
      <c r="HFI239" s="333"/>
      <c r="HFJ239" s="332"/>
      <c r="HFK239" s="334"/>
      <c r="HFL239" s="333"/>
      <c r="HFM239" s="335"/>
      <c r="HFN239" s="335"/>
      <c r="HFO239" s="335"/>
      <c r="HFP239" s="335"/>
      <c r="HFQ239" s="335"/>
      <c r="HFR239" s="335"/>
      <c r="HFS239" s="334"/>
      <c r="HFT239" s="334"/>
      <c r="HFU239" s="334"/>
      <c r="HFV239" s="333"/>
      <c r="HFW239" s="333"/>
      <c r="HFX239" s="332"/>
      <c r="HFY239" s="334"/>
      <c r="HFZ239" s="333"/>
      <c r="HGA239" s="335"/>
      <c r="HGB239" s="335"/>
      <c r="HGC239" s="335"/>
      <c r="HGD239" s="335"/>
      <c r="HGE239" s="335"/>
      <c r="HGF239" s="335"/>
      <c r="HGG239" s="334"/>
      <c r="HGH239" s="334"/>
      <c r="HGI239" s="334"/>
      <c r="HGJ239" s="333"/>
      <c r="HGK239" s="333"/>
      <c r="HGL239" s="332"/>
      <c r="HGM239" s="334"/>
      <c r="HGN239" s="333"/>
      <c r="HGO239" s="335"/>
      <c r="HGP239" s="335"/>
      <c r="HGQ239" s="335"/>
      <c r="HGR239" s="335"/>
      <c r="HGS239" s="335"/>
      <c r="HGT239" s="335"/>
      <c r="HGU239" s="334"/>
      <c r="HGV239" s="334"/>
      <c r="HGW239" s="334"/>
      <c r="HGX239" s="333"/>
      <c r="HGY239" s="333"/>
      <c r="HGZ239" s="332"/>
      <c r="HHA239" s="334"/>
      <c r="HHB239" s="333"/>
      <c r="HHC239" s="335"/>
      <c r="HHD239" s="335"/>
      <c r="HHE239" s="335"/>
      <c r="HHF239" s="335"/>
      <c r="HHG239" s="335"/>
      <c r="HHH239" s="335"/>
      <c r="HHI239" s="334"/>
      <c r="HHJ239" s="334"/>
      <c r="HHK239" s="334"/>
      <c r="HHL239" s="333"/>
      <c r="HHM239" s="333"/>
      <c r="HHN239" s="332"/>
      <c r="HHO239" s="334"/>
      <c r="HHP239" s="333"/>
      <c r="HHQ239" s="335"/>
      <c r="HHR239" s="335"/>
      <c r="HHS239" s="335"/>
      <c r="HHT239" s="335"/>
      <c r="HHU239" s="335"/>
      <c r="HHV239" s="335"/>
      <c r="HHW239" s="334"/>
      <c r="HHX239" s="334"/>
      <c r="HHY239" s="334"/>
      <c r="HHZ239" s="333"/>
      <c r="HIA239" s="333"/>
      <c r="HIB239" s="332"/>
      <c r="HIC239" s="334"/>
      <c r="HID239" s="333"/>
      <c r="HIE239" s="335"/>
      <c r="HIF239" s="335"/>
      <c r="HIG239" s="335"/>
      <c r="HIH239" s="335"/>
      <c r="HII239" s="335"/>
      <c r="HIJ239" s="335"/>
      <c r="HIK239" s="334"/>
      <c r="HIL239" s="334"/>
      <c r="HIM239" s="334"/>
      <c r="HIN239" s="333"/>
      <c r="HIO239" s="333"/>
      <c r="HIP239" s="332"/>
      <c r="HIQ239" s="334"/>
      <c r="HIR239" s="333"/>
      <c r="HIS239" s="335"/>
      <c r="HIT239" s="335"/>
      <c r="HIU239" s="335"/>
      <c r="HIV239" s="335"/>
      <c r="HIW239" s="335"/>
      <c r="HIX239" s="335"/>
      <c r="HIY239" s="334"/>
      <c r="HIZ239" s="334"/>
      <c r="HJA239" s="334"/>
      <c r="HJB239" s="333"/>
      <c r="HJC239" s="333"/>
      <c r="HJD239" s="332"/>
      <c r="HJE239" s="334"/>
      <c r="HJF239" s="333"/>
      <c r="HJG239" s="335"/>
      <c r="HJH239" s="335"/>
      <c r="HJI239" s="335"/>
      <c r="HJJ239" s="335"/>
      <c r="HJK239" s="335"/>
      <c r="HJL239" s="335"/>
      <c r="HJM239" s="334"/>
      <c r="HJN239" s="334"/>
      <c r="HJO239" s="334"/>
      <c r="HJP239" s="333"/>
      <c r="HJQ239" s="333"/>
      <c r="HJR239" s="332"/>
      <c r="HJS239" s="334"/>
      <c r="HJT239" s="333"/>
      <c r="HJU239" s="335"/>
      <c r="HJV239" s="335"/>
      <c r="HJW239" s="335"/>
      <c r="HJX239" s="335"/>
      <c r="HJY239" s="335"/>
      <c r="HJZ239" s="335"/>
      <c r="HKA239" s="334"/>
      <c r="HKB239" s="334"/>
      <c r="HKC239" s="334"/>
      <c r="HKD239" s="333"/>
      <c r="HKE239" s="333"/>
      <c r="HKF239" s="332"/>
      <c r="HKG239" s="334"/>
      <c r="HKH239" s="333"/>
      <c r="HKI239" s="335"/>
      <c r="HKJ239" s="335"/>
      <c r="HKK239" s="335"/>
      <c r="HKL239" s="335"/>
      <c r="HKM239" s="335"/>
      <c r="HKN239" s="335"/>
      <c r="HKO239" s="334"/>
      <c r="HKP239" s="334"/>
      <c r="HKQ239" s="334"/>
      <c r="HKR239" s="333"/>
      <c r="HKS239" s="333"/>
      <c r="HKT239" s="332"/>
      <c r="HKU239" s="334"/>
      <c r="HKV239" s="333"/>
      <c r="HKW239" s="335"/>
      <c r="HKX239" s="335"/>
      <c r="HKY239" s="335"/>
      <c r="HKZ239" s="335"/>
      <c r="HLA239" s="335"/>
      <c r="HLB239" s="335"/>
      <c r="HLC239" s="334"/>
      <c r="HLD239" s="334"/>
      <c r="HLE239" s="334"/>
      <c r="HLF239" s="333"/>
      <c r="HLG239" s="333"/>
      <c r="HLH239" s="332"/>
      <c r="HLI239" s="334"/>
      <c r="HLJ239" s="333"/>
      <c r="HLK239" s="335"/>
      <c r="HLL239" s="335"/>
      <c r="HLM239" s="335"/>
      <c r="HLN239" s="335"/>
      <c r="HLO239" s="335"/>
      <c r="HLP239" s="335"/>
      <c r="HLQ239" s="334"/>
      <c r="HLR239" s="334"/>
      <c r="HLS239" s="334"/>
      <c r="HLT239" s="333"/>
      <c r="HLU239" s="333"/>
      <c r="HLV239" s="332"/>
      <c r="HLW239" s="334"/>
      <c r="HLX239" s="333"/>
      <c r="HLY239" s="335"/>
      <c r="HLZ239" s="335"/>
      <c r="HMA239" s="335"/>
      <c r="HMB239" s="335"/>
      <c r="HMC239" s="335"/>
      <c r="HMD239" s="335"/>
      <c r="HME239" s="334"/>
      <c r="HMF239" s="334"/>
      <c r="HMG239" s="334"/>
      <c r="HMH239" s="333"/>
      <c r="HMI239" s="333"/>
      <c r="HMJ239" s="332"/>
      <c r="HMK239" s="334"/>
      <c r="HML239" s="333"/>
      <c r="HMM239" s="335"/>
      <c r="HMN239" s="335"/>
      <c r="HMO239" s="335"/>
      <c r="HMP239" s="335"/>
      <c r="HMQ239" s="335"/>
      <c r="HMR239" s="335"/>
      <c r="HMS239" s="334"/>
      <c r="HMT239" s="334"/>
      <c r="HMU239" s="334"/>
      <c r="HMV239" s="333"/>
      <c r="HMW239" s="333"/>
      <c r="HMX239" s="332"/>
      <c r="HMY239" s="334"/>
      <c r="HMZ239" s="333"/>
      <c r="HNA239" s="335"/>
      <c r="HNB239" s="335"/>
      <c r="HNC239" s="335"/>
      <c r="HND239" s="335"/>
      <c r="HNE239" s="335"/>
      <c r="HNF239" s="335"/>
      <c r="HNG239" s="334"/>
      <c r="HNH239" s="334"/>
      <c r="HNI239" s="334"/>
      <c r="HNJ239" s="333"/>
      <c r="HNK239" s="333"/>
      <c r="HNL239" s="332"/>
      <c r="HNM239" s="334"/>
      <c r="HNN239" s="333"/>
      <c r="HNO239" s="335"/>
      <c r="HNP239" s="335"/>
      <c r="HNQ239" s="335"/>
      <c r="HNR239" s="335"/>
      <c r="HNS239" s="335"/>
      <c r="HNT239" s="335"/>
      <c r="HNU239" s="334"/>
      <c r="HNV239" s="334"/>
      <c r="HNW239" s="334"/>
      <c r="HNX239" s="333"/>
      <c r="HNY239" s="333"/>
      <c r="HNZ239" s="332"/>
      <c r="HOA239" s="334"/>
      <c r="HOB239" s="333"/>
      <c r="HOC239" s="335"/>
      <c r="HOD239" s="335"/>
      <c r="HOE239" s="335"/>
      <c r="HOF239" s="335"/>
      <c r="HOG239" s="335"/>
      <c r="HOH239" s="335"/>
      <c r="HOI239" s="334"/>
      <c r="HOJ239" s="334"/>
      <c r="HOK239" s="334"/>
      <c r="HOL239" s="333"/>
      <c r="HOM239" s="333"/>
      <c r="HON239" s="332"/>
      <c r="HOO239" s="334"/>
      <c r="HOP239" s="333"/>
      <c r="HOQ239" s="335"/>
      <c r="HOR239" s="335"/>
      <c r="HOS239" s="335"/>
      <c r="HOT239" s="335"/>
      <c r="HOU239" s="335"/>
      <c r="HOV239" s="335"/>
      <c r="HOW239" s="334"/>
      <c r="HOX239" s="334"/>
      <c r="HOY239" s="334"/>
      <c r="HOZ239" s="333"/>
      <c r="HPA239" s="333"/>
      <c r="HPB239" s="332"/>
      <c r="HPC239" s="334"/>
      <c r="HPD239" s="333"/>
      <c r="HPE239" s="335"/>
      <c r="HPF239" s="335"/>
      <c r="HPG239" s="335"/>
      <c r="HPH239" s="335"/>
      <c r="HPI239" s="335"/>
      <c r="HPJ239" s="335"/>
      <c r="HPK239" s="334"/>
      <c r="HPL239" s="334"/>
      <c r="HPM239" s="334"/>
      <c r="HPN239" s="333"/>
      <c r="HPO239" s="333"/>
      <c r="HPP239" s="332"/>
      <c r="HPQ239" s="334"/>
      <c r="HPR239" s="333"/>
      <c r="HPS239" s="335"/>
      <c r="HPT239" s="335"/>
      <c r="HPU239" s="335"/>
      <c r="HPV239" s="335"/>
      <c r="HPW239" s="335"/>
      <c r="HPX239" s="335"/>
      <c r="HPY239" s="334"/>
      <c r="HPZ239" s="334"/>
      <c r="HQA239" s="334"/>
      <c r="HQB239" s="333"/>
      <c r="HQC239" s="333"/>
      <c r="HQD239" s="332"/>
      <c r="HQE239" s="334"/>
      <c r="HQF239" s="333"/>
      <c r="HQG239" s="335"/>
      <c r="HQH239" s="335"/>
      <c r="HQI239" s="335"/>
      <c r="HQJ239" s="335"/>
      <c r="HQK239" s="335"/>
      <c r="HQL239" s="335"/>
      <c r="HQM239" s="334"/>
      <c r="HQN239" s="334"/>
      <c r="HQO239" s="334"/>
      <c r="HQP239" s="333"/>
      <c r="HQQ239" s="333"/>
      <c r="HQR239" s="332"/>
      <c r="HQS239" s="334"/>
      <c r="HQT239" s="333"/>
      <c r="HQU239" s="335"/>
      <c r="HQV239" s="335"/>
      <c r="HQW239" s="335"/>
      <c r="HQX239" s="335"/>
      <c r="HQY239" s="335"/>
      <c r="HQZ239" s="335"/>
      <c r="HRA239" s="334"/>
      <c r="HRB239" s="334"/>
      <c r="HRC239" s="334"/>
      <c r="HRD239" s="333"/>
      <c r="HRE239" s="333"/>
      <c r="HRF239" s="332"/>
      <c r="HRG239" s="334"/>
      <c r="HRH239" s="333"/>
      <c r="HRI239" s="335"/>
      <c r="HRJ239" s="335"/>
      <c r="HRK239" s="335"/>
      <c r="HRL239" s="335"/>
      <c r="HRM239" s="335"/>
      <c r="HRN239" s="335"/>
      <c r="HRO239" s="334"/>
      <c r="HRP239" s="334"/>
      <c r="HRQ239" s="334"/>
      <c r="HRR239" s="333"/>
      <c r="HRS239" s="333"/>
      <c r="HRT239" s="332"/>
      <c r="HRU239" s="334"/>
      <c r="HRV239" s="333"/>
      <c r="HRW239" s="335"/>
      <c r="HRX239" s="335"/>
      <c r="HRY239" s="335"/>
      <c r="HRZ239" s="335"/>
      <c r="HSA239" s="335"/>
      <c r="HSB239" s="335"/>
      <c r="HSC239" s="334"/>
      <c r="HSD239" s="334"/>
      <c r="HSE239" s="334"/>
      <c r="HSF239" s="333"/>
      <c r="HSG239" s="333"/>
      <c r="HSH239" s="332"/>
      <c r="HSI239" s="334"/>
      <c r="HSJ239" s="333"/>
      <c r="HSK239" s="335"/>
      <c r="HSL239" s="335"/>
      <c r="HSM239" s="335"/>
      <c r="HSN239" s="335"/>
      <c r="HSO239" s="335"/>
      <c r="HSP239" s="335"/>
      <c r="HSQ239" s="334"/>
      <c r="HSR239" s="334"/>
      <c r="HSS239" s="334"/>
      <c r="HST239" s="333"/>
      <c r="HSU239" s="333"/>
      <c r="HSV239" s="332"/>
      <c r="HSW239" s="334"/>
      <c r="HSX239" s="333"/>
      <c r="HSY239" s="335"/>
      <c r="HSZ239" s="335"/>
      <c r="HTA239" s="335"/>
      <c r="HTB239" s="335"/>
      <c r="HTC239" s="335"/>
      <c r="HTD239" s="335"/>
      <c r="HTE239" s="334"/>
      <c r="HTF239" s="334"/>
      <c r="HTG239" s="334"/>
      <c r="HTH239" s="333"/>
      <c r="HTI239" s="333"/>
      <c r="HTJ239" s="332"/>
      <c r="HTK239" s="334"/>
      <c r="HTL239" s="333"/>
      <c r="HTM239" s="335"/>
      <c r="HTN239" s="335"/>
      <c r="HTO239" s="335"/>
      <c r="HTP239" s="335"/>
      <c r="HTQ239" s="335"/>
      <c r="HTR239" s="335"/>
      <c r="HTS239" s="334"/>
      <c r="HTT239" s="334"/>
      <c r="HTU239" s="334"/>
      <c r="HTV239" s="333"/>
      <c r="HTW239" s="333"/>
      <c r="HTX239" s="332"/>
      <c r="HTY239" s="334"/>
      <c r="HTZ239" s="333"/>
      <c r="HUA239" s="335"/>
      <c r="HUB239" s="335"/>
      <c r="HUC239" s="335"/>
      <c r="HUD239" s="335"/>
      <c r="HUE239" s="335"/>
      <c r="HUF239" s="335"/>
      <c r="HUG239" s="334"/>
      <c r="HUH239" s="334"/>
      <c r="HUI239" s="334"/>
      <c r="HUJ239" s="333"/>
      <c r="HUK239" s="333"/>
      <c r="HUL239" s="332"/>
      <c r="HUM239" s="334"/>
      <c r="HUN239" s="333"/>
      <c r="HUO239" s="335"/>
      <c r="HUP239" s="335"/>
      <c r="HUQ239" s="335"/>
      <c r="HUR239" s="335"/>
      <c r="HUS239" s="335"/>
      <c r="HUT239" s="335"/>
      <c r="HUU239" s="334"/>
      <c r="HUV239" s="334"/>
      <c r="HUW239" s="334"/>
      <c r="HUX239" s="333"/>
      <c r="HUY239" s="333"/>
      <c r="HUZ239" s="332"/>
      <c r="HVA239" s="334"/>
      <c r="HVB239" s="333"/>
      <c r="HVC239" s="335"/>
      <c r="HVD239" s="335"/>
      <c r="HVE239" s="335"/>
      <c r="HVF239" s="335"/>
      <c r="HVG239" s="335"/>
      <c r="HVH239" s="335"/>
      <c r="HVI239" s="334"/>
      <c r="HVJ239" s="334"/>
      <c r="HVK239" s="334"/>
      <c r="HVL239" s="333"/>
      <c r="HVM239" s="333"/>
      <c r="HVN239" s="332"/>
      <c r="HVO239" s="334"/>
      <c r="HVP239" s="333"/>
      <c r="HVQ239" s="335"/>
      <c r="HVR239" s="335"/>
      <c r="HVS239" s="335"/>
      <c r="HVT239" s="335"/>
      <c r="HVU239" s="335"/>
      <c r="HVV239" s="335"/>
      <c r="HVW239" s="334"/>
      <c r="HVX239" s="334"/>
      <c r="HVY239" s="334"/>
      <c r="HVZ239" s="333"/>
      <c r="HWA239" s="333"/>
      <c r="HWB239" s="332"/>
      <c r="HWC239" s="334"/>
      <c r="HWD239" s="333"/>
      <c r="HWE239" s="335"/>
      <c r="HWF239" s="335"/>
      <c r="HWG239" s="335"/>
      <c r="HWH239" s="335"/>
      <c r="HWI239" s="335"/>
      <c r="HWJ239" s="335"/>
      <c r="HWK239" s="334"/>
      <c r="HWL239" s="334"/>
      <c r="HWM239" s="334"/>
      <c r="HWN239" s="333"/>
      <c r="HWO239" s="333"/>
      <c r="HWP239" s="332"/>
      <c r="HWQ239" s="334"/>
      <c r="HWR239" s="333"/>
      <c r="HWS239" s="335"/>
      <c r="HWT239" s="335"/>
      <c r="HWU239" s="335"/>
      <c r="HWV239" s="335"/>
      <c r="HWW239" s="335"/>
      <c r="HWX239" s="335"/>
      <c r="HWY239" s="334"/>
      <c r="HWZ239" s="334"/>
      <c r="HXA239" s="334"/>
      <c r="HXB239" s="333"/>
      <c r="HXC239" s="333"/>
      <c r="HXD239" s="332"/>
      <c r="HXE239" s="334"/>
      <c r="HXF239" s="333"/>
      <c r="HXG239" s="335"/>
      <c r="HXH239" s="335"/>
      <c r="HXI239" s="335"/>
      <c r="HXJ239" s="335"/>
      <c r="HXK239" s="335"/>
      <c r="HXL239" s="335"/>
      <c r="HXM239" s="334"/>
      <c r="HXN239" s="334"/>
      <c r="HXO239" s="334"/>
      <c r="HXP239" s="333"/>
      <c r="HXQ239" s="333"/>
      <c r="HXR239" s="332"/>
      <c r="HXS239" s="334"/>
      <c r="HXT239" s="333"/>
      <c r="HXU239" s="335"/>
      <c r="HXV239" s="335"/>
      <c r="HXW239" s="335"/>
      <c r="HXX239" s="335"/>
      <c r="HXY239" s="335"/>
      <c r="HXZ239" s="335"/>
      <c r="HYA239" s="334"/>
      <c r="HYB239" s="334"/>
      <c r="HYC239" s="334"/>
      <c r="HYD239" s="333"/>
      <c r="HYE239" s="333"/>
      <c r="HYF239" s="332"/>
      <c r="HYG239" s="334"/>
      <c r="HYH239" s="333"/>
      <c r="HYI239" s="335"/>
      <c r="HYJ239" s="335"/>
      <c r="HYK239" s="335"/>
      <c r="HYL239" s="335"/>
      <c r="HYM239" s="335"/>
      <c r="HYN239" s="335"/>
      <c r="HYO239" s="334"/>
      <c r="HYP239" s="334"/>
      <c r="HYQ239" s="334"/>
      <c r="HYR239" s="333"/>
      <c r="HYS239" s="333"/>
      <c r="HYT239" s="332"/>
      <c r="HYU239" s="334"/>
      <c r="HYV239" s="333"/>
      <c r="HYW239" s="335"/>
      <c r="HYX239" s="335"/>
      <c r="HYY239" s="335"/>
      <c r="HYZ239" s="335"/>
      <c r="HZA239" s="335"/>
      <c r="HZB239" s="335"/>
      <c r="HZC239" s="334"/>
      <c r="HZD239" s="334"/>
      <c r="HZE239" s="334"/>
      <c r="HZF239" s="333"/>
      <c r="HZG239" s="333"/>
      <c r="HZH239" s="332"/>
      <c r="HZI239" s="334"/>
      <c r="HZJ239" s="333"/>
      <c r="HZK239" s="335"/>
      <c r="HZL239" s="335"/>
      <c r="HZM239" s="335"/>
      <c r="HZN239" s="335"/>
      <c r="HZO239" s="335"/>
      <c r="HZP239" s="335"/>
      <c r="HZQ239" s="334"/>
      <c r="HZR239" s="334"/>
      <c r="HZS239" s="334"/>
      <c r="HZT239" s="333"/>
      <c r="HZU239" s="333"/>
      <c r="HZV239" s="332"/>
      <c r="HZW239" s="334"/>
      <c r="HZX239" s="333"/>
      <c r="HZY239" s="335"/>
      <c r="HZZ239" s="335"/>
      <c r="IAA239" s="335"/>
      <c r="IAB239" s="335"/>
      <c r="IAC239" s="335"/>
      <c r="IAD239" s="335"/>
      <c r="IAE239" s="334"/>
      <c r="IAF239" s="334"/>
      <c r="IAG239" s="334"/>
      <c r="IAH239" s="333"/>
      <c r="IAI239" s="333"/>
      <c r="IAJ239" s="332"/>
      <c r="IAK239" s="334"/>
      <c r="IAL239" s="333"/>
      <c r="IAM239" s="335"/>
      <c r="IAN239" s="335"/>
      <c r="IAO239" s="335"/>
      <c r="IAP239" s="335"/>
      <c r="IAQ239" s="335"/>
      <c r="IAR239" s="335"/>
      <c r="IAS239" s="334"/>
      <c r="IAT239" s="334"/>
      <c r="IAU239" s="334"/>
      <c r="IAV239" s="333"/>
      <c r="IAW239" s="333"/>
      <c r="IAX239" s="332"/>
      <c r="IAY239" s="334"/>
      <c r="IAZ239" s="333"/>
      <c r="IBA239" s="335"/>
      <c r="IBB239" s="335"/>
      <c r="IBC239" s="335"/>
      <c r="IBD239" s="335"/>
      <c r="IBE239" s="335"/>
      <c r="IBF239" s="335"/>
      <c r="IBG239" s="334"/>
      <c r="IBH239" s="334"/>
      <c r="IBI239" s="334"/>
      <c r="IBJ239" s="333"/>
      <c r="IBK239" s="333"/>
      <c r="IBL239" s="332"/>
      <c r="IBM239" s="334"/>
      <c r="IBN239" s="333"/>
      <c r="IBO239" s="335"/>
      <c r="IBP239" s="335"/>
      <c r="IBQ239" s="335"/>
      <c r="IBR239" s="335"/>
      <c r="IBS239" s="335"/>
      <c r="IBT239" s="335"/>
      <c r="IBU239" s="334"/>
      <c r="IBV239" s="334"/>
      <c r="IBW239" s="334"/>
      <c r="IBX239" s="333"/>
      <c r="IBY239" s="333"/>
      <c r="IBZ239" s="332"/>
      <c r="ICA239" s="334"/>
      <c r="ICB239" s="333"/>
      <c r="ICC239" s="335"/>
      <c r="ICD239" s="335"/>
      <c r="ICE239" s="335"/>
      <c r="ICF239" s="335"/>
      <c r="ICG239" s="335"/>
      <c r="ICH239" s="335"/>
      <c r="ICI239" s="334"/>
      <c r="ICJ239" s="334"/>
      <c r="ICK239" s="334"/>
      <c r="ICL239" s="333"/>
      <c r="ICM239" s="333"/>
      <c r="ICN239" s="332"/>
      <c r="ICO239" s="334"/>
      <c r="ICP239" s="333"/>
      <c r="ICQ239" s="335"/>
      <c r="ICR239" s="335"/>
      <c r="ICS239" s="335"/>
      <c r="ICT239" s="335"/>
      <c r="ICU239" s="335"/>
      <c r="ICV239" s="335"/>
      <c r="ICW239" s="334"/>
      <c r="ICX239" s="334"/>
      <c r="ICY239" s="334"/>
      <c r="ICZ239" s="333"/>
      <c r="IDA239" s="333"/>
      <c r="IDB239" s="332"/>
      <c r="IDC239" s="334"/>
      <c r="IDD239" s="333"/>
      <c r="IDE239" s="335"/>
      <c r="IDF239" s="335"/>
      <c r="IDG239" s="335"/>
      <c r="IDH239" s="335"/>
      <c r="IDI239" s="335"/>
      <c r="IDJ239" s="335"/>
      <c r="IDK239" s="334"/>
      <c r="IDL239" s="334"/>
      <c r="IDM239" s="334"/>
      <c r="IDN239" s="333"/>
      <c r="IDO239" s="333"/>
      <c r="IDP239" s="332"/>
      <c r="IDQ239" s="334"/>
      <c r="IDR239" s="333"/>
      <c r="IDS239" s="335"/>
      <c r="IDT239" s="335"/>
      <c r="IDU239" s="335"/>
      <c r="IDV239" s="335"/>
      <c r="IDW239" s="335"/>
      <c r="IDX239" s="335"/>
      <c r="IDY239" s="334"/>
      <c r="IDZ239" s="334"/>
      <c r="IEA239" s="334"/>
      <c r="IEB239" s="333"/>
      <c r="IEC239" s="333"/>
      <c r="IED239" s="332"/>
      <c r="IEE239" s="334"/>
      <c r="IEF239" s="333"/>
      <c r="IEG239" s="335"/>
      <c r="IEH239" s="335"/>
      <c r="IEI239" s="335"/>
      <c r="IEJ239" s="335"/>
      <c r="IEK239" s="335"/>
      <c r="IEL239" s="335"/>
      <c r="IEM239" s="334"/>
      <c r="IEN239" s="334"/>
      <c r="IEO239" s="334"/>
      <c r="IEP239" s="333"/>
      <c r="IEQ239" s="333"/>
      <c r="IER239" s="332"/>
      <c r="IES239" s="334"/>
      <c r="IET239" s="333"/>
      <c r="IEU239" s="335"/>
      <c r="IEV239" s="335"/>
      <c r="IEW239" s="335"/>
      <c r="IEX239" s="335"/>
      <c r="IEY239" s="335"/>
      <c r="IEZ239" s="335"/>
      <c r="IFA239" s="334"/>
      <c r="IFB239" s="334"/>
      <c r="IFC239" s="334"/>
      <c r="IFD239" s="333"/>
      <c r="IFE239" s="333"/>
      <c r="IFF239" s="332"/>
      <c r="IFG239" s="334"/>
      <c r="IFH239" s="333"/>
      <c r="IFI239" s="335"/>
      <c r="IFJ239" s="335"/>
      <c r="IFK239" s="335"/>
      <c r="IFL239" s="335"/>
      <c r="IFM239" s="335"/>
      <c r="IFN239" s="335"/>
      <c r="IFO239" s="334"/>
      <c r="IFP239" s="334"/>
      <c r="IFQ239" s="334"/>
      <c r="IFR239" s="333"/>
      <c r="IFS239" s="333"/>
      <c r="IFT239" s="332"/>
      <c r="IFU239" s="334"/>
      <c r="IFV239" s="333"/>
      <c r="IFW239" s="335"/>
      <c r="IFX239" s="335"/>
      <c r="IFY239" s="335"/>
      <c r="IFZ239" s="335"/>
      <c r="IGA239" s="335"/>
      <c r="IGB239" s="335"/>
      <c r="IGC239" s="334"/>
      <c r="IGD239" s="334"/>
      <c r="IGE239" s="334"/>
      <c r="IGF239" s="333"/>
      <c r="IGG239" s="333"/>
      <c r="IGH239" s="332"/>
      <c r="IGI239" s="334"/>
      <c r="IGJ239" s="333"/>
      <c r="IGK239" s="335"/>
      <c r="IGL239" s="335"/>
      <c r="IGM239" s="335"/>
      <c r="IGN239" s="335"/>
      <c r="IGO239" s="335"/>
      <c r="IGP239" s="335"/>
      <c r="IGQ239" s="334"/>
      <c r="IGR239" s="334"/>
      <c r="IGS239" s="334"/>
      <c r="IGT239" s="333"/>
      <c r="IGU239" s="333"/>
      <c r="IGV239" s="332"/>
      <c r="IGW239" s="334"/>
      <c r="IGX239" s="333"/>
      <c r="IGY239" s="335"/>
      <c r="IGZ239" s="335"/>
      <c r="IHA239" s="335"/>
      <c r="IHB239" s="335"/>
      <c r="IHC239" s="335"/>
      <c r="IHD239" s="335"/>
      <c r="IHE239" s="334"/>
      <c r="IHF239" s="334"/>
      <c r="IHG239" s="334"/>
      <c r="IHH239" s="333"/>
      <c r="IHI239" s="333"/>
      <c r="IHJ239" s="332"/>
      <c r="IHK239" s="334"/>
      <c r="IHL239" s="333"/>
      <c r="IHM239" s="335"/>
      <c r="IHN239" s="335"/>
      <c r="IHO239" s="335"/>
      <c r="IHP239" s="335"/>
      <c r="IHQ239" s="335"/>
      <c r="IHR239" s="335"/>
      <c r="IHS239" s="334"/>
      <c r="IHT239" s="334"/>
      <c r="IHU239" s="334"/>
      <c r="IHV239" s="333"/>
      <c r="IHW239" s="333"/>
      <c r="IHX239" s="332"/>
      <c r="IHY239" s="334"/>
      <c r="IHZ239" s="333"/>
      <c r="IIA239" s="335"/>
      <c r="IIB239" s="335"/>
      <c r="IIC239" s="335"/>
      <c r="IID239" s="335"/>
      <c r="IIE239" s="335"/>
      <c r="IIF239" s="335"/>
      <c r="IIG239" s="334"/>
      <c r="IIH239" s="334"/>
      <c r="III239" s="334"/>
      <c r="IIJ239" s="333"/>
      <c r="IIK239" s="333"/>
      <c r="IIL239" s="332"/>
      <c r="IIM239" s="334"/>
      <c r="IIN239" s="333"/>
      <c r="IIO239" s="335"/>
      <c r="IIP239" s="335"/>
      <c r="IIQ239" s="335"/>
      <c r="IIR239" s="335"/>
      <c r="IIS239" s="335"/>
      <c r="IIT239" s="335"/>
      <c r="IIU239" s="334"/>
      <c r="IIV239" s="334"/>
      <c r="IIW239" s="334"/>
      <c r="IIX239" s="333"/>
      <c r="IIY239" s="333"/>
      <c r="IIZ239" s="332"/>
      <c r="IJA239" s="334"/>
      <c r="IJB239" s="333"/>
      <c r="IJC239" s="335"/>
      <c r="IJD239" s="335"/>
      <c r="IJE239" s="335"/>
      <c r="IJF239" s="335"/>
      <c r="IJG239" s="335"/>
      <c r="IJH239" s="335"/>
      <c r="IJI239" s="334"/>
      <c r="IJJ239" s="334"/>
      <c r="IJK239" s="334"/>
      <c r="IJL239" s="333"/>
      <c r="IJM239" s="333"/>
      <c r="IJN239" s="332"/>
      <c r="IJO239" s="334"/>
      <c r="IJP239" s="333"/>
      <c r="IJQ239" s="335"/>
      <c r="IJR239" s="335"/>
      <c r="IJS239" s="335"/>
      <c r="IJT239" s="335"/>
      <c r="IJU239" s="335"/>
      <c r="IJV239" s="335"/>
      <c r="IJW239" s="334"/>
      <c r="IJX239" s="334"/>
      <c r="IJY239" s="334"/>
      <c r="IJZ239" s="333"/>
      <c r="IKA239" s="333"/>
      <c r="IKB239" s="332"/>
      <c r="IKC239" s="334"/>
      <c r="IKD239" s="333"/>
      <c r="IKE239" s="335"/>
      <c r="IKF239" s="335"/>
      <c r="IKG239" s="335"/>
      <c r="IKH239" s="335"/>
      <c r="IKI239" s="335"/>
      <c r="IKJ239" s="335"/>
      <c r="IKK239" s="334"/>
      <c r="IKL239" s="334"/>
      <c r="IKM239" s="334"/>
      <c r="IKN239" s="333"/>
      <c r="IKO239" s="333"/>
      <c r="IKP239" s="332"/>
      <c r="IKQ239" s="334"/>
      <c r="IKR239" s="333"/>
      <c r="IKS239" s="335"/>
      <c r="IKT239" s="335"/>
      <c r="IKU239" s="335"/>
      <c r="IKV239" s="335"/>
      <c r="IKW239" s="335"/>
      <c r="IKX239" s="335"/>
      <c r="IKY239" s="334"/>
      <c r="IKZ239" s="334"/>
      <c r="ILA239" s="334"/>
      <c r="ILB239" s="333"/>
      <c r="ILC239" s="333"/>
      <c r="ILD239" s="332"/>
      <c r="ILE239" s="334"/>
      <c r="ILF239" s="333"/>
      <c r="ILG239" s="335"/>
      <c r="ILH239" s="335"/>
      <c r="ILI239" s="335"/>
      <c r="ILJ239" s="335"/>
      <c r="ILK239" s="335"/>
      <c r="ILL239" s="335"/>
      <c r="ILM239" s="334"/>
      <c r="ILN239" s="334"/>
      <c r="ILO239" s="334"/>
      <c r="ILP239" s="333"/>
      <c r="ILQ239" s="333"/>
      <c r="ILR239" s="332"/>
      <c r="ILS239" s="334"/>
      <c r="ILT239" s="333"/>
      <c r="ILU239" s="335"/>
      <c r="ILV239" s="335"/>
      <c r="ILW239" s="335"/>
      <c r="ILX239" s="335"/>
      <c r="ILY239" s="335"/>
      <c r="ILZ239" s="335"/>
      <c r="IMA239" s="334"/>
      <c r="IMB239" s="334"/>
      <c r="IMC239" s="334"/>
      <c r="IMD239" s="333"/>
      <c r="IME239" s="333"/>
      <c r="IMF239" s="332"/>
      <c r="IMG239" s="334"/>
      <c r="IMH239" s="333"/>
      <c r="IMI239" s="335"/>
      <c r="IMJ239" s="335"/>
      <c r="IMK239" s="335"/>
      <c r="IML239" s="335"/>
      <c r="IMM239" s="335"/>
      <c r="IMN239" s="335"/>
      <c r="IMO239" s="334"/>
      <c r="IMP239" s="334"/>
      <c r="IMQ239" s="334"/>
      <c r="IMR239" s="333"/>
      <c r="IMS239" s="333"/>
      <c r="IMT239" s="332"/>
      <c r="IMU239" s="334"/>
      <c r="IMV239" s="333"/>
      <c r="IMW239" s="335"/>
      <c r="IMX239" s="335"/>
      <c r="IMY239" s="335"/>
      <c r="IMZ239" s="335"/>
      <c r="INA239" s="335"/>
      <c r="INB239" s="335"/>
      <c r="INC239" s="334"/>
      <c r="IND239" s="334"/>
      <c r="INE239" s="334"/>
      <c r="INF239" s="333"/>
      <c r="ING239" s="333"/>
      <c r="INH239" s="332"/>
      <c r="INI239" s="334"/>
      <c r="INJ239" s="333"/>
      <c r="INK239" s="335"/>
      <c r="INL239" s="335"/>
      <c r="INM239" s="335"/>
      <c r="INN239" s="335"/>
      <c r="INO239" s="335"/>
      <c r="INP239" s="335"/>
      <c r="INQ239" s="334"/>
      <c r="INR239" s="334"/>
      <c r="INS239" s="334"/>
      <c r="INT239" s="333"/>
      <c r="INU239" s="333"/>
      <c r="INV239" s="332"/>
      <c r="INW239" s="334"/>
      <c r="INX239" s="333"/>
      <c r="INY239" s="335"/>
      <c r="INZ239" s="335"/>
      <c r="IOA239" s="335"/>
      <c r="IOB239" s="335"/>
      <c r="IOC239" s="335"/>
      <c r="IOD239" s="335"/>
      <c r="IOE239" s="334"/>
      <c r="IOF239" s="334"/>
      <c r="IOG239" s="334"/>
      <c r="IOH239" s="333"/>
      <c r="IOI239" s="333"/>
      <c r="IOJ239" s="332"/>
      <c r="IOK239" s="334"/>
      <c r="IOL239" s="333"/>
      <c r="IOM239" s="335"/>
      <c r="ION239" s="335"/>
      <c r="IOO239" s="335"/>
      <c r="IOP239" s="335"/>
      <c r="IOQ239" s="335"/>
      <c r="IOR239" s="335"/>
      <c r="IOS239" s="334"/>
      <c r="IOT239" s="334"/>
      <c r="IOU239" s="334"/>
      <c r="IOV239" s="333"/>
      <c r="IOW239" s="333"/>
      <c r="IOX239" s="332"/>
      <c r="IOY239" s="334"/>
      <c r="IOZ239" s="333"/>
      <c r="IPA239" s="335"/>
      <c r="IPB239" s="335"/>
      <c r="IPC239" s="335"/>
      <c r="IPD239" s="335"/>
      <c r="IPE239" s="335"/>
      <c r="IPF239" s="335"/>
      <c r="IPG239" s="334"/>
      <c r="IPH239" s="334"/>
      <c r="IPI239" s="334"/>
      <c r="IPJ239" s="333"/>
      <c r="IPK239" s="333"/>
      <c r="IPL239" s="332"/>
      <c r="IPM239" s="334"/>
      <c r="IPN239" s="333"/>
      <c r="IPO239" s="335"/>
      <c r="IPP239" s="335"/>
      <c r="IPQ239" s="335"/>
      <c r="IPR239" s="335"/>
      <c r="IPS239" s="335"/>
      <c r="IPT239" s="335"/>
      <c r="IPU239" s="334"/>
      <c r="IPV239" s="334"/>
      <c r="IPW239" s="334"/>
      <c r="IPX239" s="333"/>
      <c r="IPY239" s="333"/>
      <c r="IPZ239" s="332"/>
      <c r="IQA239" s="334"/>
      <c r="IQB239" s="333"/>
      <c r="IQC239" s="335"/>
      <c r="IQD239" s="335"/>
      <c r="IQE239" s="335"/>
      <c r="IQF239" s="335"/>
      <c r="IQG239" s="335"/>
      <c r="IQH239" s="335"/>
      <c r="IQI239" s="334"/>
      <c r="IQJ239" s="334"/>
      <c r="IQK239" s="334"/>
      <c r="IQL239" s="333"/>
      <c r="IQM239" s="333"/>
      <c r="IQN239" s="332"/>
      <c r="IQO239" s="334"/>
      <c r="IQP239" s="333"/>
      <c r="IQQ239" s="335"/>
      <c r="IQR239" s="335"/>
      <c r="IQS239" s="335"/>
      <c r="IQT239" s="335"/>
      <c r="IQU239" s="335"/>
      <c r="IQV239" s="335"/>
      <c r="IQW239" s="334"/>
      <c r="IQX239" s="334"/>
      <c r="IQY239" s="334"/>
      <c r="IQZ239" s="333"/>
      <c r="IRA239" s="333"/>
      <c r="IRB239" s="332"/>
      <c r="IRC239" s="334"/>
      <c r="IRD239" s="333"/>
      <c r="IRE239" s="335"/>
      <c r="IRF239" s="335"/>
      <c r="IRG239" s="335"/>
      <c r="IRH239" s="335"/>
      <c r="IRI239" s="335"/>
      <c r="IRJ239" s="335"/>
      <c r="IRK239" s="334"/>
      <c r="IRL239" s="334"/>
      <c r="IRM239" s="334"/>
      <c r="IRN239" s="333"/>
      <c r="IRO239" s="333"/>
      <c r="IRP239" s="332"/>
      <c r="IRQ239" s="334"/>
      <c r="IRR239" s="333"/>
      <c r="IRS239" s="335"/>
      <c r="IRT239" s="335"/>
      <c r="IRU239" s="335"/>
      <c r="IRV239" s="335"/>
      <c r="IRW239" s="335"/>
      <c r="IRX239" s="335"/>
      <c r="IRY239" s="334"/>
      <c r="IRZ239" s="334"/>
      <c r="ISA239" s="334"/>
      <c r="ISB239" s="333"/>
      <c r="ISC239" s="333"/>
      <c r="ISD239" s="332"/>
      <c r="ISE239" s="334"/>
      <c r="ISF239" s="333"/>
      <c r="ISG239" s="335"/>
      <c r="ISH239" s="335"/>
      <c r="ISI239" s="335"/>
      <c r="ISJ239" s="335"/>
      <c r="ISK239" s="335"/>
      <c r="ISL239" s="335"/>
      <c r="ISM239" s="334"/>
      <c r="ISN239" s="334"/>
      <c r="ISO239" s="334"/>
      <c r="ISP239" s="333"/>
      <c r="ISQ239" s="333"/>
      <c r="ISR239" s="332"/>
      <c r="ISS239" s="334"/>
      <c r="IST239" s="333"/>
      <c r="ISU239" s="335"/>
      <c r="ISV239" s="335"/>
      <c r="ISW239" s="335"/>
      <c r="ISX239" s="335"/>
      <c r="ISY239" s="335"/>
      <c r="ISZ239" s="335"/>
      <c r="ITA239" s="334"/>
      <c r="ITB239" s="334"/>
      <c r="ITC239" s="334"/>
      <c r="ITD239" s="333"/>
      <c r="ITE239" s="333"/>
      <c r="ITF239" s="332"/>
      <c r="ITG239" s="334"/>
      <c r="ITH239" s="333"/>
      <c r="ITI239" s="335"/>
      <c r="ITJ239" s="335"/>
      <c r="ITK239" s="335"/>
      <c r="ITL239" s="335"/>
      <c r="ITM239" s="335"/>
      <c r="ITN239" s="335"/>
      <c r="ITO239" s="334"/>
      <c r="ITP239" s="334"/>
      <c r="ITQ239" s="334"/>
      <c r="ITR239" s="333"/>
      <c r="ITS239" s="333"/>
      <c r="ITT239" s="332"/>
      <c r="ITU239" s="334"/>
      <c r="ITV239" s="333"/>
      <c r="ITW239" s="335"/>
      <c r="ITX239" s="335"/>
      <c r="ITY239" s="335"/>
      <c r="ITZ239" s="335"/>
      <c r="IUA239" s="335"/>
      <c r="IUB239" s="335"/>
      <c r="IUC239" s="334"/>
      <c r="IUD239" s="334"/>
      <c r="IUE239" s="334"/>
      <c r="IUF239" s="333"/>
      <c r="IUG239" s="333"/>
      <c r="IUH239" s="332"/>
      <c r="IUI239" s="334"/>
      <c r="IUJ239" s="333"/>
      <c r="IUK239" s="335"/>
      <c r="IUL239" s="335"/>
      <c r="IUM239" s="335"/>
      <c r="IUN239" s="335"/>
      <c r="IUO239" s="335"/>
      <c r="IUP239" s="335"/>
      <c r="IUQ239" s="334"/>
      <c r="IUR239" s="334"/>
      <c r="IUS239" s="334"/>
      <c r="IUT239" s="333"/>
      <c r="IUU239" s="333"/>
      <c r="IUV239" s="332"/>
      <c r="IUW239" s="334"/>
      <c r="IUX239" s="333"/>
      <c r="IUY239" s="335"/>
      <c r="IUZ239" s="335"/>
      <c r="IVA239" s="335"/>
      <c r="IVB239" s="335"/>
      <c r="IVC239" s="335"/>
      <c r="IVD239" s="335"/>
      <c r="IVE239" s="334"/>
      <c r="IVF239" s="334"/>
      <c r="IVG239" s="334"/>
      <c r="IVH239" s="333"/>
      <c r="IVI239" s="333"/>
      <c r="IVJ239" s="332"/>
      <c r="IVK239" s="334"/>
      <c r="IVL239" s="333"/>
      <c r="IVM239" s="335"/>
      <c r="IVN239" s="335"/>
      <c r="IVO239" s="335"/>
      <c r="IVP239" s="335"/>
      <c r="IVQ239" s="335"/>
      <c r="IVR239" s="335"/>
      <c r="IVS239" s="334"/>
      <c r="IVT239" s="334"/>
      <c r="IVU239" s="334"/>
      <c r="IVV239" s="333"/>
      <c r="IVW239" s="333"/>
      <c r="IVX239" s="332"/>
      <c r="IVY239" s="334"/>
      <c r="IVZ239" s="333"/>
      <c r="IWA239" s="335"/>
      <c r="IWB239" s="335"/>
      <c r="IWC239" s="335"/>
      <c r="IWD239" s="335"/>
      <c r="IWE239" s="335"/>
      <c r="IWF239" s="335"/>
      <c r="IWG239" s="334"/>
      <c r="IWH239" s="334"/>
      <c r="IWI239" s="334"/>
      <c r="IWJ239" s="333"/>
      <c r="IWK239" s="333"/>
      <c r="IWL239" s="332"/>
      <c r="IWM239" s="334"/>
      <c r="IWN239" s="333"/>
      <c r="IWO239" s="335"/>
      <c r="IWP239" s="335"/>
      <c r="IWQ239" s="335"/>
      <c r="IWR239" s="335"/>
      <c r="IWS239" s="335"/>
      <c r="IWT239" s="335"/>
      <c r="IWU239" s="334"/>
      <c r="IWV239" s="334"/>
      <c r="IWW239" s="334"/>
      <c r="IWX239" s="333"/>
      <c r="IWY239" s="333"/>
      <c r="IWZ239" s="332"/>
      <c r="IXA239" s="334"/>
      <c r="IXB239" s="333"/>
      <c r="IXC239" s="335"/>
      <c r="IXD239" s="335"/>
      <c r="IXE239" s="335"/>
      <c r="IXF239" s="335"/>
      <c r="IXG239" s="335"/>
      <c r="IXH239" s="335"/>
      <c r="IXI239" s="334"/>
      <c r="IXJ239" s="334"/>
      <c r="IXK239" s="334"/>
      <c r="IXL239" s="333"/>
      <c r="IXM239" s="333"/>
      <c r="IXN239" s="332"/>
      <c r="IXO239" s="334"/>
      <c r="IXP239" s="333"/>
      <c r="IXQ239" s="335"/>
      <c r="IXR239" s="335"/>
      <c r="IXS239" s="335"/>
      <c r="IXT239" s="335"/>
      <c r="IXU239" s="335"/>
      <c r="IXV239" s="335"/>
      <c r="IXW239" s="334"/>
      <c r="IXX239" s="334"/>
      <c r="IXY239" s="334"/>
      <c r="IXZ239" s="333"/>
      <c r="IYA239" s="333"/>
      <c r="IYB239" s="332"/>
      <c r="IYC239" s="334"/>
      <c r="IYD239" s="333"/>
      <c r="IYE239" s="335"/>
      <c r="IYF239" s="335"/>
      <c r="IYG239" s="335"/>
      <c r="IYH239" s="335"/>
      <c r="IYI239" s="335"/>
      <c r="IYJ239" s="335"/>
      <c r="IYK239" s="334"/>
      <c r="IYL239" s="334"/>
      <c r="IYM239" s="334"/>
      <c r="IYN239" s="333"/>
      <c r="IYO239" s="333"/>
      <c r="IYP239" s="332"/>
      <c r="IYQ239" s="334"/>
      <c r="IYR239" s="333"/>
      <c r="IYS239" s="335"/>
      <c r="IYT239" s="335"/>
      <c r="IYU239" s="335"/>
      <c r="IYV239" s="335"/>
      <c r="IYW239" s="335"/>
      <c r="IYX239" s="335"/>
      <c r="IYY239" s="334"/>
      <c r="IYZ239" s="334"/>
      <c r="IZA239" s="334"/>
      <c r="IZB239" s="333"/>
      <c r="IZC239" s="333"/>
      <c r="IZD239" s="332"/>
      <c r="IZE239" s="334"/>
      <c r="IZF239" s="333"/>
      <c r="IZG239" s="335"/>
      <c r="IZH239" s="335"/>
      <c r="IZI239" s="335"/>
      <c r="IZJ239" s="335"/>
      <c r="IZK239" s="335"/>
      <c r="IZL239" s="335"/>
      <c r="IZM239" s="334"/>
      <c r="IZN239" s="334"/>
      <c r="IZO239" s="334"/>
      <c r="IZP239" s="333"/>
      <c r="IZQ239" s="333"/>
      <c r="IZR239" s="332"/>
      <c r="IZS239" s="334"/>
      <c r="IZT239" s="333"/>
      <c r="IZU239" s="335"/>
      <c r="IZV239" s="335"/>
      <c r="IZW239" s="335"/>
      <c r="IZX239" s="335"/>
      <c r="IZY239" s="335"/>
      <c r="IZZ239" s="335"/>
      <c r="JAA239" s="334"/>
      <c r="JAB239" s="334"/>
      <c r="JAC239" s="334"/>
      <c r="JAD239" s="333"/>
      <c r="JAE239" s="333"/>
      <c r="JAF239" s="332"/>
      <c r="JAG239" s="334"/>
      <c r="JAH239" s="333"/>
      <c r="JAI239" s="335"/>
      <c r="JAJ239" s="335"/>
      <c r="JAK239" s="335"/>
      <c r="JAL239" s="335"/>
      <c r="JAM239" s="335"/>
      <c r="JAN239" s="335"/>
      <c r="JAO239" s="334"/>
      <c r="JAP239" s="334"/>
      <c r="JAQ239" s="334"/>
      <c r="JAR239" s="333"/>
      <c r="JAS239" s="333"/>
      <c r="JAT239" s="332"/>
      <c r="JAU239" s="334"/>
      <c r="JAV239" s="333"/>
      <c r="JAW239" s="335"/>
      <c r="JAX239" s="335"/>
      <c r="JAY239" s="335"/>
      <c r="JAZ239" s="335"/>
      <c r="JBA239" s="335"/>
      <c r="JBB239" s="335"/>
      <c r="JBC239" s="334"/>
      <c r="JBD239" s="334"/>
      <c r="JBE239" s="334"/>
      <c r="JBF239" s="333"/>
      <c r="JBG239" s="333"/>
      <c r="JBH239" s="332"/>
      <c r="JBI239" s="334"/>
      <c r="JBJ239" s="333"/>
      <c r="JBK239" s="335"/>
      <c r="JBL239" s="335"/>
      <c r="JBM239" s="335"/>
      <c r="JBN239" s="335"/>
      <c r="JBO239" s="335"/>
      <c r="JBP239" s="335"/>
      <c r="JBQ239" s="334"/>
      <c r="JBR239" s="334"/>
      <c r="JBS239" s="334"/>
      <c r="JBT239" s="333"/>
      <c r="JBU239" s="333"/>
      <c r="JBV239" s="332"/>
      <c r="JBW239" s="334"/>
      <c r="JBX239" s="333"/>
      <c r="JBY239" s="335"/>
      <c r="JBZ239" s="335"/>
      <c r="JCA239" s="335"/>
      <c r="JCB239" s="335"/>
      <c r="JCC239" s="335"/>
      <c r="JCD239" s="335"/>
      <c r="JCE239" s="334"/>
      <c r="JCF239" s="334"/>
      <c r="JCG239" s="334"/>
      <c r="JCH239" s="333"/>
      <c r="JCI239" s="333"/>
      <c r="JCJ239" s="332"/>
      <c r="JCK239" s="334"/>
      <c r="JCL239" s="333"/>
      <c r="JCM239" s="335"/>
      <c r="JCN239" s="335"/>
      <c r="JCO239" s="335"/>
      <c r="JCP239" s="335"/>
      <c r="JCQ239" s="335"/>
      <c r="JCR239" s="335"/>
      <c r="JCS239" s="334"/>
      <c r="JCT239" s="334"/>
      <c r="JCU239" s="334"/>
      <c r="JCV239" s="333"/>
      <c r="JCW239" s="333"/>
      <c r="JCX239" s="332"/>
      <c r="JCY239" s="334"/>
      <c r="JCZ239" s="333"/>
      <c r="JDA239" s="335"/>
      <c r="JDB239" s="335"/>
      <c r="JDC239" s="335"/>
      <c r="JDD239" s="335"/>
      <c r="JDE239" s="335"/>
      <c r="JDF239" s="335"/>
      <c r="JDG239" s="334"/>
      <c r="JDH239" s="334"/>
      <c r="JDI239" s="334"/>
      <c r="JDJ239" s="333"/>
      <c r="JDK239" s="333"/>
      <c r="JDL239" s="332"/>
      <c r="JDM239" s="334"/>
      <c r="JDN239" s="333"/>
      <c r="JDO239" s="335"/>
      <c r="JDP239" s="335"/>
      <c r="JDQ239" s="335"/>
      <c r="JDR239" s="335"/>
      <c r="JDS239" s="335"/>
      <c r="JDT239" s="335"/>
      <c r="JDU239" s="334"/>
      <c r="JDV239" s="334"/>
      <c r="JDW239" s="334"/>
      <c r="JDX239" s="333"/>
      <c r="JDY239" s="333"/>
      <c r="JDZ239" s="332"/>
      <c r="JEA239" s="334"/>
      <c r="JEB239" s="333"/>
      <c r="JEC239" s="335"/>
      <c r="JED239" s="335"/>
      <c r="JEE239" s="335"/>
      <c r="JEF239" s="335"/>
      <c r="JEG239" s="335"/>
      <c r="JEH239" s="335"/>
      <c r="JEI239" s="334"/>
      <c r="JEJ239" s="334"/>
      <c r="JEK239" s="334"/>
      <c r="JEL239" s="333"/>
      <c r="JEM239" s="333"/>
      <c r="JEN239" s="332"/>
      <c r="JEO239" s="334"/>
      <c r="JEP239" s="333"/>
      <c r="JEQ239" s="335"/>
      <c r="JER239" s="335"/>
      <c r="JES239" s="335"/>
      <c r="JET239" s="335"/>
      <c r="JEU239" s="335"/>
      <c r="JEV239" s="335"/>
      <c r="JEW239" s="334"/>
      <c r="JEX239" s="334"/>
      <c r="JEY239" s="334"/>
      <c r="JEZ239" s="333"/>
      <c r="JFA239" s="333"/>
      <c r="JFB239" s="332"/>
      <c r="JFC239" s="334"/>
      <c r="JFD239" s="333"/>
      <c r="JFE239" s="335"/>
      <c r="JFF239" s="335"/>
      <c r="JFG239" s="335"/>
      <c r="JFH239" s="335"/>
      <c r="JFI239" s="335"/>
      <c r="JFJ239" s="335"/>
      <c r="JFK239" s="334"/>
      <c r="JFL239" s="334"/>
      <c r="JFM239" s="334"/>
      <c r="JFN239" s="333"/>
      <c r="JFO239" s="333"/>
      <c r="JFP239" s="332"/>
      <c r="JFQ239" s="334"/>
      <c r="JFR239" s="333"/>
      <c r="JFS239" s="335"/>
      <c r="JFT239" s="335"/>
      <c r="JFU239" s="335"/>
      <c r="JFV239" s="335"/>
      <c r="JFW239" s="335"/>
      <c r="JFX239" s="335"/>
      <c r="JFY239" s="334"/>
      <c r="JFZ239" s="334"/>
      <c r="JGA239" s="334"/>
      <c r="JGB239" s="333"/>
      <c r="JGC239" s="333"/>
      <c r="JGD239" s="332"/>
      <c r="JGE239" s="334"/>
      <c r="JGF239" s="333"/>
      <c r="JGG239" s="335"/>
      <c r="JGH239" s="335"/>
      <c r="JGI239" s="335"/>
      <c r="JGJ239" s="335"/>
      <c r="JGK239" s="335"/>
      <c r="JGL239" s="335"/>
      <c r="JGM239" s="334"/>
      <c r="JGN239" s="334"/>
      <c r="JGO239" s="334"/>
      <c r="JGP239" s="333"/>
      <c r="JGQ239" s="333"/>
      <c r="JGR239" s="332"/>
      <c r="JGS239" s="334"/>
      <c r="JGT239" s="333"/>
      <c r="JGU239" s="335"/>
      <c r="JGV239" s="335"/>
      <c r="JGW239" s="335"/>
      <c r="JGX239" s="335"/>
      <c r="JGY239" s="335"/>
      <c r="JGZ239" s="335"/>
      <c r="JHA239" s="334"/>
      <c r="JHB239" s="334"/>
      <c r="JHC239" s="334"/>
      <c r="JHD239" s="333"/>
      <c r="JHE239" s="333"/>
      <c r="JHF239" s="332"/>
      <c r="JHG239" s="334"/>
      <c r="JHH239" s="333"/>
      <c r="JHI239" s="335"/>
      <c r="JHJ239" s="335"/>
      <c r="JHK239" s="335"/>
      <c r="JHL239" s="335"/>
      <c r="JHM239" s="335"/>
      <c r="JHN239" s="335"/>
      <c r="JHO239" s="334"/>
      <c r="JHP239" s="334"/>
      <c r="JHQ239" s="334"/>
      <c r="JHR239" s="333"/>
      <c r="JHS239" s="333"/>
      <c r="JHT239" s="332"/>
      <c r="JHU239" s="334"/>
      <c r="JHV239" s="333"/>
      <c r="JHW239" s="335"/>
      <c r="JHX239" s="335"/>
      <c r="JHY239" s="335"/>
      <c r="JHZ239" s="335"/>
      <c r="JIA239" s="335"/>
      <c r="JIB239" s="335"/>
      <c r="JIC239" s="334"/>
      <c r="JID239" s="334"/>
      <c r="JIE239" s="334"/>
      <c r="JIF239" s="333"/>
      <c r="JIG239" s="333"/>
      <c r="JIH239" s="332"/>
      <c r="JII239" s="334"/>
      <c r="JIJ239" s="333"/>
      <c r="JIK239" s="335"/>
      <c r="JIL239" s="335"/>
      <c r="JIM239" s="335"/>
      <c r="JIN239" s="335"/>
      <c r="JIO239" s="335"/>
      <c r="JIP239" s="335"/>
      <c r="JIQ239" s="334"/>
      <c r="JIR239" s="334"/>
      <c r="JIS239" s="334"/>
      <c r="JIT239" s="333"/>
      <c r="JIU239" s="333"/>
      <c r="JIV239" s="332"/>
      <c r="JIW239" s="334"/>
      <c r="JIX239" s="333"/>
      <c r="JIY239" s="335"/>
      <c r="JIZ239" s="335"/>
      <c r="JJA239" s="335"/>
      <c r="JJB239" s="335"/>
      <c r="JJC239" s="335"/>
      <c r="JJD239" s="335"/>
      <c r="JJE239" s="334"/>
      <c r="JJF239" s="334"/>
      <c r="JJG239" s="334"/>
      <c r="JJH239" s="333"/>
      <c r="JJI239" s="333"/>
      <c r="JJJ239" s="332"/>
      <c r="JJK239" s="334"/>
      <c r="JJL239" s="333"/>
      <c r="JJM239" s="335"/>
      <c r="JJN239" s="335"/>
      <c r="JJO239" s="335"/>
      <c r="JJP239" s="335"/>
      <c r="JJQ239" s="335"/>
      <c r="JJR239" s="335"/>
      <c r="JJS239" s="334"/>
      <c r="JJT239" s="334"/>
      <c r="JJU239" s="334"/>
      <c r="JJV239" s="333"/>
      <c r="JJW239" s="333"/>
      <c r="JJX239" s="332"/>
      <c r="JJY239" s="334"/>
      <c r="JJZ239" s="333"/>
      <c r="JKA239" s="335"/>
      <c r="JKB239" s="335"/>
      <c r="JKC239" s="335"/>
      <c r="JKD239" s="335"/>
      <c r="JKE239" s="335"/>
      <c r="JKF239" s="335"/>
      <c r="JKG239" s="334"/>
      <c r="JKH239" s="334"/>
      <c r="JKI239" s="334"/>
      <c r="JKJ239" s="333"/>
      <c r="JKK239" s="333"/>
      <c r="JKL239" s="332"/>
      <c r="JKM239" s="334"/>
      <c r="JKN239" s="333"/>
      <c r="JKO239" s="335"/>
      <c r="JKP239" s="335"/>
      <c r="JKQ239" s="335"/>
      <c r="JKR239" s="335"/>
      <c r="JKS239" s="335"/>
      <c r="JKT239" s="335"/>
      <c r="JKU239" s="334"/>
      <c r="JKV239" s="334"/>
      <c r="JKW239" s="334"/>
      <c r="JKX239" s="333"/>
      <c r="JKY239" s="333"/>
      <c r="JKZ239" s="332"/>
      <c r="JLA239" s="334"/>
      <c r="JLB239" s="333"/>
      <c r="JLC239" s="335"/>
      <c r="JLD239" s="335"/>
      <c r="JLE239" s="335"/>
      <c r="JLF239" s="335"/>
      <c r="JLG239" s="335"/>
      <c r="JLH239" s="335"/>
      <c r="JLI239" s="334"/>
      <c r="JLJ239" s="334"/>
      <c r="JLK239" s="334"/>
      <c r="JLL239" s="333"/>
      <c r="JLM239" s="333"/>
      <c r="JLN239" s="332"/>
      <c r="JLO239" s="334"/>
      <c r="JLP239" s="333"/>
      <c r="JLQ239" s="335"/>
      <c r="JLR239" s="335"/>
      <c r="JLS239" s="335"/>
      <c r="JLT239" s="335"/>
      <c r="JLU239" s="335"/>
      <c r="JLV239" s="335"/>
      <c r="JLW239" s="334"/>
      <c r="JLX239" s="334"/>
      <c r="JLY239" s="334"/>
      <c r="JLZ239" s="333"/>
      <c r="JMA239" s="333"/>
      <c r="JMB239" s="332"/>
      <c r="JMC239" s="334"/>
      <c r="JMD239" s="333"/>
      <c r="JME239" s="335"/>
      <c r="JMF239" s="335"/>
      <c r="JMG239" s="335"/>
      <c r="JMH239" s="335"/>
      <c r="JMI239" s="335"/>
      <c r="JMJ239" s="335"/>
      <c r="JMK239" s="334"/>
      <c r="JML239" s="334"/>
      <c r="JMM239" s="334"/>
      <c r="JMN239" s="333"/>
      <c r="JMO239" s="333"/>
      <c r="JMP239" s="332"/>
      <c r="JMQ239" s="334"/>
      <c r="JMR239" s="333"/>
      <c r="JMS239" s="335"/>
      <c r="JMT239" s="335"/>
      <c r="JMU239" s="335"/>
      <c r="JMV239" s="335"/>
      <c r="JMW239" s="335"/>
      <c r="JMX239" s="335"/>
      <c r="JMY239" s="334"/>
      <c r="JMZ239" s="334"/>
      <c r="JNA239" s="334"/>
      <c r="JNB239" s="333"/>
      <c r="JNC239" s="333"/>
      <c r="JND239" s="332"/>
      <c r="JNE239" s="334"/>
      <c r="JNF239" s="333"/>
      <c r="JNG239" s="335"/>
      <c r="JNH239" s="335"/>
      <c r="JNI239" s="335"/>
      <c r="JNJ239" s="335"/>
      <c r="JNK239" s="335"/>
      <c r="JNL239" s="335"/>
      <c r="JNM239" s="334"/>
      <c r="JNN239" s="334"/>
      <c r="JNO239" s="334"/>
      <c r="JNP239" s="333"/>
      <c r="JNQ239" s="333"/>
      <c r="JNR239" s="332"/>
      <c r="JNS239" s="334"/>
      <c r="JNT239" s="333"/>
      <c r="JNU239" s="335"/>
      <c r="JNV239" s="335"/>
      <c r="JNW239" s="335"/>
      <c r="JNX239" s="335"/>
      <c r="JNY239" s="335"/>
      <c r="JNZ239" s="335"/>
      <c r="JOA239" s="334"/>
      <c r="JOB239" s="334"/>
      <c r="JOC239" s="334"/>
      <c r="JOD239" s="333"/>
      <c r="JOE239" s="333"/>
      <c r="JOF239" s="332"/>
      <c r="JOG239" s="334"/>
      <c r="JOH239" s="333"/>
      <c r="JOI239" s="335"/>
      <c r="JOJ239" s="335"/>
      <c r="JOK239" s="335"/>
      <c r="JOL239" s="335"/>
      <c r="JOM239" s="335"/>
      <c r="JON239" s="335"/>
      <c r="JOO239" s="334"/>
      <c r="JOP239" s="334"/>
      <c r="JOQ239" s="334"/>
      <c r="JOR239" s="333"/>
      <c r="JOS239" s="333"/>
      <c r="JOT239" s="332"/>
      <c r="JOU239" s="334"/>
      <c r="JOV239" s="333"/>
      <c r="JOW239" s="335"/>
      <c r="JOX239" s="335"/>
      <c r="JOY239" s="335"/>
      <c r="JOZ239" s="335"/>
      <c r="JPA239" s="335"/>
      <c r="JPB239" s="335"/>
      <c r="JPC239" s="334"/>
      <c r="JPD239" s="334"/>
      <c r="JPE239" s="334"/>
      <c r="JPF239" s="333"/>
      <c r="JPG239" s="333"/>
      <c r="JPH239" s="332"/>
      <c r="JPI239" s="334"/>
      <c r="JPJ239" s="333"/>
      <c r="JPK239" s="335"/>
      <c r="JPL239" s="335"/>
      <c r="JPM239" s="335"/>
      <c r="JPN239" s="335"/>
      <c r="JPO239" s="335"/>
      <c r="JPP239" s="335"/>
      <c r="JPQ239" s="334"/>
      <c r="JPR239" s="334"/>
      <c r="JPS239" s="334"/>
      <c r="JPT239" s="333"/>
      <c r="JPU239" s="333"/>
      <c r="JPV239" s="332"/>
      <c r="JPW239" s="334"/>
      <c r="JPX239" s="333"/>
      <c r="JPY239" s="335"/>
      <c r="JPZ239" s="335"/>
      <c r="JQA239" s="335"/>
      <c r="JQB239" s="335"/>
      <c r="JQC239" s="335"/>
      <c r="JQD239" s="335"/>
      <c r="JQE239" s="334"/>
      <c r="JQF239" s="334"/>
      <c r="JQG239" s="334"/>
      <c r="JQH239" s="333"/>
      <c r="JQI239" s="333"/>
      <c r="JQJ239" s="332"/>
      <c r="JQK239" s="334"/>
      <c r="JQL239" s="333"/>
      <c r="JQM239" s="335"/>
      <c r="JQN239" s="335"/>
      <c r="JQO239" s="335"/>
      <c r="JQP239" s="335"/>
      <c r="JQQ239" s="335"/>
      <c r="JQR239" s="335"/>
      <c r="JQS239" s="334"/>
      <c r="JQT239" s="334"/>
      <c r="JQU239" s="334"/>
      <c r="JQV239" s="333"/>
      <c r="JQW239" s="333"/>
      <c r="JQX239" s="332"/>
      <c r="JQY239" s="334"/>
      <c r="JQZ239" s="333"/>
      <c r="JRA239" s="335"/>
      <c r="JRB239" s="335"/>
      <c r="JRC239" s="335"/>
      <c r="JRD239" s="335"/>
      <c r="JRE239" s="335"/>
      <c r="JRF239" s="335"/>
      <c r="JRG239" s="334"/>
      <c r="JRH239" s="334"/>
      <c r="JRI239" s="334"/>
      <c r="JRJ239" s="333"/>
      <c r="JRK239" s="333"/>
      <c r="JRL239" s="332"/>
      <c r="JRM239" s="334"/>
      <c r="JRN239" s="333"/>
      <c r="JRO239" s="335"/>
      <c r="JRP239" s="335"/>
      <c r="JRQ239" s="335"/>
      <c r="JRR239" s="335"/>
      <c r="JRS239" s="335"/>
      <c r="JRT239" s="335"/>
      <c r="JRU239" s="334"/>
      <c r="JRV239" s="334"/>
      <c r="JRW239" s="334"/>
      <c r="JRX239" s="333"/>
      <c r="JRY239" s="333"/>
      <c r="JRZ239" s="332"/>
      <c r="JSA239" s="334"/>
      <c r="JSB239" s="333"/>
      <c r="JSC239" s="335"/>
      <c r="JSD239" s="335"/>
      <c r="JSE239" s="335"/>
      <c r="JSF239" s="335"/>
      <c r="JSG239" s="335"/>
      <c r="JSH239" s="335"/>
      <c r="JSI239" s="334"/>
      <c r="JSJ239" s="334"/>
      <c r="JSK239" s="334"/>
      <c r="JSL239" s="333"/>
      <c r="JSM239" s="333"/>
      <c r="JSN239" s="332"/>
      <c r="JSO239" s="334"/>
      <c r="JSP239" s="333"/>
      <c r="JSQ239" s="335"/>
      <c r="JSR239" s="335"/>
      <c r="JSS239" s="335"/>
      <c r="JST239" s="335"/>
      <c r="JSU239" s="335"/>
      <c r="JSV239" s="335"/>
      <c r="JSW239" s="334"/>
      <c r="JSX239" s="334"/>
      <c r="JSY239" s="334"/>
      <c r="JSZ239" s="333"/>
      <c r="JTA239" s="333"/>
      <c r="JTB239" s="332"/>
      <c r="JTC239" s="334"/>
      <c r="JTD239" s="333"/>
      <c r="JTE239" s="335"/>
      <c r="JTF239" s="335"/>
      <c r="JTG239" s="335"/>
      <c r="JTH239" s="335"/>
      <c r="JTI239" s="335"/>
      <c r="JTJ239" s="335"/>
      <c r="JTK239" s="334"/>
      <c r="JTL239" s="334"/>
      <c r="JTM239" s="334"/>
      <c r="JTN239" s="333"/>
      <c r="JTO239" s="333"/>
      <c r="JTP239" s="332"/>
      <c r="JTQ239" s="334"/>
      <c r="JTR239" s="333"/>
      <c r="JTS239" s="335"/>
      <c r="JTT239" s="335"/>
      <c r="JTU239" s="335"/>
      <c r="JTV239" s="335"/>
      <c r="JTW239" s="335"/>
      <c r="JTX239" s="335"/>
      <c r="JTY239" s="334"/>
      <c r="JTZ239" s="334"/>
      <c r="JUA239" s="334"/>
      <c r="JUB239" s="333"/>
      <c r="JUC239" s="333"/>
      <c r="JUD239" s="332"/>
      <c r="JUE239" s="334"/>
      <c r="JUF239" s="333"/>
      <c r="JUG239" s="335"/>
      <c r="JUH239" s="335"/>
      <c r="JUI239" s="335"/>
      <c r="JUJ239" s="335"/>
      <c r="JUK239" s="335"/>
      <c r="JUL239" s="335"/>
      <c r="JUM239" s="334"/>
      <c r="JUN239" s="334"/>
      <c r="JUO239" s="334"/>
      <c r="JUP239" s="333"/>
      <c r="JUQ239" s="333"/>
      <c r="JUR239" s="332"/>
      <c r="JUS239" s="334"/>
      <c r="JUT239" s="333"/>
      <c r="JUU239" s="335"/>
      <c r="JUV239" s="335"/>
      <c r="JUW239" s="335"/>
      <c r="JUX239" s="335"/>
      <c r="JUY239" s="335"/>
      <c r="JUZ239" s="335"/>
      <c r="JVA239" s="334"/>
      <c r="JVB239" s="334"/>
      <c r="JVC239" s="334"/>
      <c r="JVD239" s="333"/>
      <c r="JVE239" s="333"/>
      <c r="JVF239" s="332"/>
      <c r="JVG239" s="334"/>
      <c r="JVH239" s="333"/>
      <c r="JVI239" s="335"/>
      <c r="JVJ239" s="335"/>
      <c r="JVK239" s="335"/>
      <c r="JVL239" s="335"/>
      <c r="JVM239" s="335"/>
      <c r="JVN239" s="335"/>
      <c r="JVO239" s="334"/>
      <c r="JVP239" s="334"/>
      <c r="JVQ239" s="334"/>
      <c r="JVR239" s="333"/>
      <c r="JVS239" s="333"/>
      <c r="JVT239" s="332"/>
      <c r="JVU239" s="334"/>
      <c r="JVV239" s="333"/>
      <c r="JVW239" s="335"/>
      <c r="JVX239" s="335"/>
      <c r="JVY239" s="335"/>
      <c r="JVZ239" s="335"/>
      <c r="JWA239" s="335"/>
      <c r="JWB239" s="335"/>
      <c r="JWC239" s="334"/>
      <c r="JWD239" s="334"/>
      <c r="JWE239" s="334"/>
      <c r="JWF239" s="333"/>
      <c r="JWG239" s="333"/>
      <c r="JWH239" s="332"/>
      <c r="JWI239" s="334"/>
      <c r="JWJ239" s="333"/>
      <c r="JWK239" s="335"/>
      <c r="JWL239" s="335"/>
      <c r="JWM239" s="335"/>
      <c r="JWN239" s="335"/>
      <c r="JWO239" s="335"/>
      <c r="JWP239" s="335"/>
      <c r="JWQ239" s="334"/>
      <c r="JWR239" s="334"/>
      <c r="JWS239" s="334"/>
      <c r="JWT239" s="333"/>
      <c r="JWU239" s="333"/>
      <c r="JWV239" s="332"/>
      <c r="JWW239" s="334"/>
      <c r="JWX239" s="333"/>
      <c r="JWY239" s="335"/>
      <c r="JWZ239" s="335"/>
      <c r="JXA239" s="335"/>
      <c r="JXB239" s="335"/>
      <c r="JXC239" s="335"/>
      <c r="JXD239" s="335"/>
      <c r="JXE239" s="334"/>
      <c r="JXF239" s="334"/>
      <c r="JXG239" s="334"/>
      <c r="JXH239" s="333"/>
      <c r="JXI239" s="333"/>
      <c r="JXJ239" s="332"/>
      <c r="JXK239" s="334"/>
      <c r="JXL239" s="333"/>
      <c r="JXM239" s="335"/>
      <c r="JXN239" s="335"/>
      <c r="JXO239" s="335"/>
      <c r="JXP239" s="335"/>
      <c r="JXQ239" s="335"/>
      <c r="JXR239" s="335"/>
      <c r="JXS239" s="334"/>
      <c r="JXT239" s="334"/>
      <c r="JXU239" s="334"/>
      <c r="JXV239" s="333"/>
      <c r="JXW239" s="333"/>
      <c r="JXX239" s="332"/>
      <c r="JXY239" s="334"/>
      <c r="JXZ239" s="333"/>
      <c r="JYA239" s="335"/>
      <c r="JYB239" s="335"/>
      <c r="JYC239" s="335"/>
      <c r="JYD239" s="335"/>
      <c r="JYE239" s="335"/>
      <c r="JYF239" s="335"/>
      <c r="JYG239" s="334"/>
      <c r="JYH239" s="334"/>
      <c r="JYI239" s="334"/>
      <c r="JYJ239" s="333"/>
      <c r="JYK239" s="333"/>
      <c r="JYL239" s="332"/>
      <c r="JYM239" s="334"/>
      <c r="JYN239" s="333"/>
      <c r="JYO239" s="335"/>
      <c r="JYP239" s="335"/>
      <c r="JYQ239" s="335"/>
      <c r="JYR239" s="335"/>
      <c r="JYS239" s="335"/>
      <c r="JYT239" s="335"/>
      <c r="JYU239" s="334"/>
      <c r="JYV239" s="334"/>
      <c r="JYW239" s="334"/>
      <c r="JYX239" s="333"/>
      <c r="JYY239" s="333"/>
      <c r="JYZ239" s="332"/>
      <c r="JZA239" s="334"/>
      <c r="JZB239" s="333"/>
      <c r="JZC239" s="335"/>
      <c r="JZD239" s="335"/>
      <c r="JZE239" s="335"/>
      <c r="JZF239" s="335"/>
      <c r="JZG239" s="335"/>
      <c r="JZH239" s="335"/>
      <c r="JZI239" s="334"/>
      <c r="JZJ239" s="334"/>
      <c r="JZK239" s="334"/>
      <c r="JZL239" s="333"/>
      <c r="JZM239" s="333"/>
      <c r="JZN239" s="332"/>
      <c r="JZO239" s="334"/>
      <c r="JZP239" s="333"/>
      <c r="JZQ239" s="335"/>
      <c r="JZR239" s="335"/>
      <c r="JZS239" s="335"/>
      <c r="JZT239" s="335"/>
      <c r="JZU239" s="335"/>
      <c r="JZV239" s="335"/>
      <c r="JZW239" s="334"/>
      <c r="JZX239" s="334"/>
      <c r="JZY239" s="334"/>
      <c r="JZZ239" s="333"/>
      <c r="KAA239" s="333"/>
      <c r="KAB239" s="332"/>
      <c r="KAC239" s="334"/>
      <c r="KAD239" s="333"/>
      <c r="KAE239" s="335"/>
      <c r="KAF239" s="335"/>
      <c r="KAG239" s="335"/>
      <c r="KAH239" s="335"/>
      <c r="KAI239" s="335"/>
      <c r="KAJ239" s="335"/>
      <c r="KAK239" s="334"/>
      <c r="KAL239" s="334"/>
      <c r="KAM239" s="334"/>
      <c r="KAN239" s="333"/>
      <c r="KAO239" s="333"/>
      <c r="KAP239" s="332"/>
      <c r="KAQ239" s="334"/>
      <c r="KAR239" s="333"/>
      <c r="KAS239" s="335"/>
      <c r="KAT239" s="335"/>
      <c r="KAU239" s="335"/>
      <c r="KAV239" s="335"/>
      <c r="KAW239" s="335"/>
      <c r="KAX239" s="335"/>
      <c r="KAY239" s="334"/>
      <c r="KAZ239" s="334"/>
      <c r="KBA239" s="334"/>
      <c r="KBB239" s="333"/>
      <c r="KBC239" s="333"/>
      <c r="KBD239" s="332"/>
      <c r="KBE239" s="334"/>
      <c r="KBF239" s="333"/>
      <c r="KBG239" s="335"/>
      <c r="KBH239" s="335"/>
      <c r="KBI239" s="335"/>
      <c r="KBJ239" s="335"/>
      <c r="KBK239" s="335"/>
      <c r="KBL239" s="335"/>
      <c r="KBM239" s="334"/>
      <c r="KBN239" s="334"/>
      <c r="KBO239" s="334"/>
      <c r="KBP239" s="333"/>
      <c r="KBQ239" s="333"/>
      <c r="KBR239" s="332"/>
      <c r="KBS239" s="334"/>
      <c r="KBT239" s="333"/>
      <c r="KBU239" s="335"/>
      <c r="KBV239" s="335"/>
      <c r="KBW239" s="335"/>
      <c r="KBX239" s="335"/>
      <c r="KBY239" s="335"/>
      <c r="KBZ239" s="335"/>
      <c r="KCA239" s="334"/>
      <c r="KCB239" s="334"/>
      <c r="KCC239" s="334"/>
      <c r="KCD239" s="333"/>
      <c r="KCE239" s="333"/>
      <c r="KCF239" s="332"/>
      <c r="KCG239" s="334"/>
      <c r="KCH239" s="333"/>
      <c r="KCI239" s="335"/>
      <c r="KCJ239" s="335"/>
      <c r="KCK239" s="335"/>
      <c r="KCL239" s="335"/>
      <c r="KCM239" s="335"/>
      <c r="KCN239" s="335"/>
      <c r="KCO239" s="334"/>
      <c r="KCP239" s="334"/>
      <c r="KCQ239" s="334"/>
      <c r="KCR239" s="333"/>
      <c r="KCS239" s="333"/>
      <c r="KCT239" s="332"/>
      <c r="KCU239" s="334"/>
      <c r="KCV239" s="333"/>
      <c r="KCW239" s="335"/>
      <c r="KCX239" s="335"/>
      <c r="KCY239" s="335"/>
      <c r="KCZ239" s="335"/>
      <c r="KDA239" s="335"/>
      <c r="KDB239" s="335"/>
      <c r="KDC239" s="334"/>
      <c r="KDD239" s="334"/>
      <c r="KDE239" s="334"/>
      <c r="KDF239" s="333"/>
      <c r="KDG239" s="333"/>
      <c r="KDH239" s="332"/>
      <c r="KDI239" s="334"/>
      <c r="KDJ239" s="333"/>
      <c r="KDK239" s="335"/>
      <c r="KDL239" s="335"/>
      <c r="KDM239" s="335"/>
      <c r="KDN239" s="335"/>
      <c r="KDO239" s="335"/>
      <c r="KDP239" s="335"/>
      <c r="KDQ239" s="334"/>
      <c r="KDR239" s="334"/>
      <c r="KDS239" s="334"/>
      <c r="KDT239" s="333"/>
      <c r="KDU239" s="333"/>
      <c r="KDV239" s="332"/>
      <c r="KDW239" s="334"/>
      <c r="KDX239" s="333"/>
      <c r="KDY239" s="335"/>
      <c r="KDZ239" s="335"/>
      <c r="KEA239" s="335"/>
      <c r="KEB239" s="335"/>
      <c r="KEC239" s="335"/>
      <c r="KED239" s="335"/>
      <c r="KEE239" s="334"/>
      <c r="KEF239" s="334"/>
      <c r="KEG239" s="334"/>
      <c r="KEH239" s="333"/>
      <c r="KEI239" s="333"/>
      <c r="KEJ239" s="332"/>
      <c r="KEK239" s="334"/>
      <c r="KEL239" s="333"/>
      <c r="KEM239" s="335"/>
      <c r="KEN239" s="335"/>
      <c r="KEO239" s="335"/>
      <c r="KEP239" s="335"/>
      <c r="KEQ239" s="335"/>
      <c r="KER239" s="335"/>
      <c r="KES239" s="334"/>
      <c r="KET239" s="334"/>
      <c r="KEU239" s="334"/>
      <c r="KEV239" s="333"/>
      <c r="KEW239" s="333"/>
      <c r="KEX239" s="332"/>
      <c r="KEY239" s="334"/>
      <c r="KEZ239" s="333"/>
      <c r="KFA239" s="335"/>
      <c r="KFB239" s="335"/>
      <c r="KFC239" s="335"/>
      <c r="KFD239" s="335"/>
      <c r="KFE239" s="335"/>
      <c r="KFF239" s="335"/>
      <c r="KFG239" s="334"/>
      <c r="KFH239" s="334"/>
      <c r="KFI239" s="334"/>
      <c r="KFJ239" s="333"/>
      <c r="KFK239" s="333"/>
      <c r="KFL239" s="332"/>
      <c r="KFM239" s="334"/>
      <c r="KFN239" s="333"/>
      <c r="KFO239" s="335"/>
      <c r="KFP239" s="335"/>
      <c r="KFQ239" s="335"/>
      <c r="KFR239" s="335"/>
      <c r="KFS239" s="335"/>
      <c r="KFT239" s="335"/>
      <c r="KFU239" s="334"/>
      <c r="KFV239" s="334"/>
      <c r="KFW239" s="334"/>
      <c r="KFX239" s="333"/>
      <c r="KFY239" s="333"/>
      <c r="KFZ239" s="332"/>
      <c r="KGA239" s="334"/>
      <c r="KGB239" s="333"/>
      <c r="KGC239" s="335"/>
      <c r="KGD239" s="335"/>
      <c r="KGE239" s="335"/>
      <c r="KGF239" s="335"/>
      <c r="KGG239" s="335"/>
      <c r="KGH239" s="335"/>
      <c r="KGI239" s="334"/>
      <c r="KGJ239" s="334"/>
      <c r="KGK239" s="334"/>
      <c r="KGL239" s="333"/>
      <c r="KGM239" s="333"/>
      <c r="KGN239" s="332"/>
      <c r="KGO239" s="334"/>
      <c r="KGP239" s="333"/>
      <c r="KGQ239" s="335"/>
      <c r="KGR239" s="335"/>
      <c r="KGS239" s="335"/>
      <c r="KGT239" s="335"/>
      <c r="KGU239" s="335"/>
      <c r="KGV239" s="335"/>
      <c r="KGW239" s="334"/>
      <c r="KGX239" s="334"/>
      <c r="KGY239" s="334"/>
      <c r="KGZ239" s="333"/>
      <c r="KHA239" s="333"/>
      <c r="KHB239" s="332"/>
      <c r="KHC239" s="334"/>
      <c r="KHD239" s="333"/>
      <c r="KHE239" s="335"/>
      <c r="KHF239" s="335"/>
      <c r="KHG239" s="335"/>
      <c r="KHH239" s="335"/>
      <c r="KHI239" s="335"/>
      <c r="KHJ239" s="335"/>
      <c r="KHK239" s="334"/>
      <c r="KHL239" s="334"/>
      <c r="KHM239" s="334"/>
      <c r="KHN239" s="333"/>
      <c r="KHO239" s="333"/>
      <c r="KHP239" s="332"/>
      <c r="KHQ239" s="334"/>
      <c r="KHR239" s="333"/>
      <c r="KHS239" s="335"/>
      <c r="KHT239" s="335"/>
      <c r="KHU239" s="335"/>
      <c r="KHV239" s="335"/>
      <c r="KHW239" s="335"/>
      <c r="KHX239" s="335"/>
      <c r="KHY239" s="334"/>
      <c r="KHZ239" s="334"/>
      <c r="KIA239" s="334"/>
      <c r="KIB239" s="333"/>
      <c r="KIC239" s="333"/>
      <c r="KID239" s="332"/>
      <c r="KIE239" s="334"/>
      <c r="KIF239" s="333"/>
      <c r="KIG239" s="335"/>
      <c r="KIH239" s="335"/>
      <c r="KII239" s="335"/>
      <c r="KIJ239" s="335"/>
      <c r="KIK239" s="335"/>
      <c r="KIL239" s="335"/>
      <c r="KIM239" s="334"/>
      <c r="KIN239" s="334"/>
      <c r="KIO239" s="334"/>
      <c r="KIP239" s="333"/>
      <c r="KIQ239" s="333"/>
      <c r="KIR239" s="332"/>
      <c r="KIS239" s="334"/>
      <c r="KIT239" s="333"/>
      <c r="KIU239" s="335"/>
      <c r="KIV239" s="335"/>
      <c r="KIW239" s="335"/>
      <c r="KIX239" s="335"/>
      <c r="KIY239" s="335"/>
      <c r="KIZ239" s="335"/>
      <c r="KJA239" s="334"/>
      <c r="KJB239" s="334"/>
      <c r="KJC239" s="334"/>
      <c r="KJD239" s="333"/>
      <c r="KJE239" s="333"/>
      <c r="KJF239" s="332"/>
      <c r="KJG239" s="334"/>
      <c r="KJH239" s="333"/>
      <c r="KJI239" s="335"/>
      <c r="KJJ239" s="335"/>
      <c r="KJK239" s="335"/>
      <c r="KJL239" s="335"/>
      <c r="KJM239" s="335"/>
      <c r="KJN239" s="335"/>
      <c r="KJO239" s="334"/>
      <c r="KJP239" s="334"/>
      <c r="KJQ239" s="334"/>
      <c r="KJR239" s="333"/>
      <c r="KJS239" s="333"/>
      <c r="KJT239" s="332"/>
      <c r="KJU239" s="334"/>
      <c r="KJV239" s="333"/>
      <c r="KJW239" s="335"/>
      <c r="KJX239" s="335"/>
      <c r="KJY239" s="335"/>
      <c r="KJZ239" s="335"/>
      <c r="KKA239" s="335"/>
      <c r="KKB239" s="335"/>
      <c r="KKC239" s="334"/>
      <c r="KKD239" s="334"/>
      <c r="KKE239" s="334"/>
      <c r="KKF239" s="333"/>
      <c r="KKG239" s="333"/>
      <c r="KKH239" s="332"/>
      <c r="KKI239" s="334"/>
      <c r="KKJ239" s="333"/>
      <c r="KKK239" s="335"/>
      <c r="KKL239" s="335"/>
      <c r="KKM239" s="335"/>
      <c r="KKN239" s="335"/>
      <c r="KKO239" s="335"/>
      <c r="KKP239" s="335"/>
      <c r="KKQ239" s="334"/>
      <c r="KKR239" s="334"/>
      <c r="KKS239" s="334"/>
      <c r="KKT239" s="333"/>
      <c r="KKU239" s="333"/>
      <c r="KKV239" s="332"/>
      <c r="KKW239" s="334"/>
      <c r="KKX239" s="333"/>
      <c r="KKY239" s="335"/>
      <c r="KKZ239" s="335"/>
      <c r="KLA239" s="335"/>
      <c r="KLB239" s="335"/>
      <c r="KLC239" s="335"/>
      <c r="KLD239" s="335"/>
      <c r="KLE239" s="334"/>
      <c r="KLF239" s="334"/>
      <c r="KLG239" s="334"/>
      <c r="KLH239" s="333"/>
      <c r="KLI239" s="333"/>
      <c r="KLJ239" s="332"/>
      <c r="KLK239" s="334"/>
      <c r="KLL239" s="333"/>
      <c r="KLM239" s="335"/>
      <c r="KLN239" s="335"/>
      <c r="KLO239" s="335"/>
      <c r="KLP239" s="335"/>
      <c r="KLQ239" s="335"/>
      <c r="KLR239" s="335"/>
      <c r="KLS239" s="334"/>
      <c r="KLT239" s="334"/>
      <c r="KLU239" s="334"/>
      <c r="KLV239" s="333"/>
      <c r="KLW239" s="333"/>
      <c r="KLX239" s="332"/>
      <c r="KLY239" s="334"/>
      <c r="KLZ239" s="333"/>
      <c r="KMA239" s="335"/>
      <c r="KMB239" s="335"/>
      <c r="KMC239" s="335"/>
      <c r="KMD239" s="335"/>
      <c r="KME239" s="335"/>
      <c r="KMF239" s="335"/>
      <c r="KMG239" s="334"/>
      <c r="KMH239" s="334"/>
      <c r="KMI239" s="334"/>
      <c r="KMJ239" s="333"/>
      <c r="KMK239" s="333"/>
      <c r="KML239" s="332"/>
      <c r="KMM239" s="334"/>
      <c r="KMN239" s="333"/>
      <c r="KMO239" s="335"/>
      <c r="KMP239" s="335"/>
      <c r="KMQ239" s="335"/>
      <c r="KMR239" s="335"/>
      <c r="KMS239" s="335"/>
      <c r="KMT239" s="335"/>
      <c r="KMU239" s="334"/>
      <c r="KMV239" s="334"/>
      <c r="KMW239" s="334"/>
      <c r="KMX239" s="333"/>
      <c r="KMY239" s="333"/>
      <c r="KMZ239" s="332"/>
      <c r="KNA239" s="334"/>
      <c r="KNB239" s="333"/>
      <c r="KNC239" s="335"/>
      <c r="KND239" s="335"/>
      <c r="KNE239" s="335"/>
      <c r="KNF239" s="335"/>
      <c r="KNG239" s="335"/>
      <c r="KNH239" s="335"/>
      <c r="KNI239" s="334"/>
      <c r="KNJ239" s="334"/>
      <c r="KNK239" s="334"/>
      <c r="KNL239" s="333"/>
      <c r="KNM239" s="333"/>
      <c r="KNN239" s="332"/>
      <c r="KNO239" s="334"/>
      <c r="KNP239" s="333"/>
      <c r="KNQ239" s="335"/>
      <c r="KNR239" s="335"/>
      <c r="KNS239" s="335"/>
      <c r="KNT239" s="335"/>
      <c r="KNU239" s="335"/>
      <c r="KNV239" s="335"/>
      <c r="KNW239" s="334"/>
      <c r="KNX239" s="334"/>
      <c r="KNY239" s="334"/>
      <c r="KNZ239" s="333"/>
      <c r="KOA239" s="333"/>
      <c r="KOB239" s="332"/>
      <c r="KOC239" s="334"/>
      <c r="KOD239" s="333"/>
      <c r="KOE239" s="335"/>
      <c r="KOF239" s="335"/>
      <c r="KOG239" s="335"/>
      <c r="KOH239" s="335"/>
      <c r="KOI239" s="335"/>
      <c r="KOJ239" s="335"/>
      <c r="KOK239" s="334"/>
      <c r="KOL239" s="334"/>
      <c r="KOM239" s="334"/>
      <c r="KON239" s="333"/>
      <c r="KOO239" s="333"/>
      <c r="KOP239" s="332"/>
      <c r="KOQ239" s="334"/>
      <c r="KOR239" s="333"/>
      <c r="KOS239" s="335"/>
      <c r="KOT239" s="335"/>
      <c r="KOU239" s="335"/>
      <c r="KOV239" s="335"/>
      <c r="KOW239" s="335"/>
      <c r="KOX239" s="335"/>
      <c r="KOY239" s="334"/>
      <c r="KOZ239" s="334"/>
      <c r="KPA239" s="334"/>
      <c r="KPB239" s="333"/>
      <c r="KPC239" s="333"/>
      <c r="KPD239" s="332"/>
      <c r="KPE239" s="334"/>
      <c r="KPF239" s="333"/>
      <c r="KPG239" s="335"/>
      <c r="KPH239" s="335"/>
      <c r="KPI239" s="335"/>
      <c r="KPJ239" s="335"/>
      <c r="KPK239" s="335"/>
      <c r="KPL239" s="335"/>
      <c r="KPM239" s="334"/>
      <c r="KPN239" s="334"/>
      <c r="KPO239" s="334"/>
      <c r="KPP239" s="333"/>
      <c r="KPQ239" s="333"/>
      <c r="KPR239" s="332"/>
      <c r="KPS239" s="334"/>
      <c r="KPT239" s="333"/>
      <c r="KPU239" s="335"/>
      <c r="KPV239" s="335"/>
      <c r="KPW239" s="335"/>
      <c r="KPX239" s="335"/>
      <c r="KPY239" s="335"/>
      <c r="KPZ239" s="335"/>
      <c r="KQA239" s="334"/>
      <c r="KQB239" s="334"/>
      <c r="KQC239" s="334"/>
      <c r="KQD239" s="333"/>
      <c r="KQE239" s="333"/>
      <c r="KQF239" s="332"/>
      <c r="KQG239" s="334"/>
      <c r="KQH239" s="333"/>
      <c r="KQI239" s="335"/>
      <c r="KQJ239" s="335"/>
      <c r="KQK239" s="335"/>
      <c r="KQL239" s="335"/>
      <c r="KQM239" s="335"/>
      <c r="KQN239" s="335"/>
      <c r="KQO239" s="334"/>
      <c r="KQP239" s="334"/>
      <c r="KQQ239" s="334"/>
      <c r="KQR239" s="333"/>
      <c r="KQS239" s="333"/>
      <c r="KQT239" s="332"/>
      <c r="KQU239" s="334"/>
      <c r="KQV239" s="333"/>
      <c r="KQW239" s="335"/>
      <c r="KQX239" s="335"/>
      <c r="KQY239" s="335"/>
      <c r="KQZ239" s="335"/>
      <c r="KRA239" s="335"/>
      <c r="KRB239" s="335"/>
      <c r="KRC239" s="334"/>
      <c r="KRD239" s="334"/>
      <c r="KRE239" s="334"/>
      <c r="KRF239" s="333"/>
      <c r="KRG239" s="333"/>
      <c r="KRH239" s="332"/>
      <c r="KRI239" s="334"/>
      <c r="KRJ239" s="333"/>
      <c r="KRK239" s="335"/>
      <c r="KRL239" s="335"/>
      <c r="KRM239" s="335"/>
      <c r="KRN239" s="335"/>
      <c r="KRO239" s="335"/>
      <c r="KRP239" s="335"/>
      <c r="KRQ239" s="334"/>
      <c r="KRR239" s="334"/>
      <c r="KRS239" s="334"/>
      <c r="KRT239" s="333"/>
      <c r="KRU239" s="333"/>
      <c r="KRV239" s="332"/>
      <c r="KRW239" s="334"/>
      <c r="KRX239" s="333"/>
      <c r="KRY239" s="335"/>
      <c r="KRZ239" s="335"/>
      <c r="KSA239" s="335"/>
      <c r="KSB239" s="335"/>
      <c r="KSC239" s="335"/>
      <c r="KSD239" s="335"/>
      <c r="KSE239" s="334"/>
      <c r="KSF239" s="334"/>
      <c r="KSG239" s="334"/>
      <c r="KSH239" s="333"/>
      <c r="KSI239" s="333"/>
      <c r="KSJ239" s="332"/>
      <c r="KSK239" s="334"/>
      <c r="KSL239" s="333"/>
      <c r="KSM239" s="335"/>
      <c r="KSN239" s="335"/>
      <c r="KSO239" s="335"/>
      <c r="KSP239" s="335"/>
      <c r="KSQ239" s="335"/>
      <c r="KSR239" s="335"/>
      <c r="KSS239" s="334"/>
      <c r="KST239" s="334"/>
      <c r="KSU239" s="334"/>
      <c r="KSV239" s="333"/>
      <c r="KSW239" s="333"/>
      <c r="KSX239" s="332"/>
      <c r="KSY239" s="334"/>
      <c r="KSZ239" s="333"/>
      <c r="KTA239" s="335"/>
      <c r="KTB239" s="335"/>
      <c r="KTC239" s="335"/>
      <c r="KTD239" s="335"/>
      <c r="KTE239" s="335"/>
      <c r="KTF239" s="335"/>
      <c r="KTG239" s="334"/>
      <c r="KTH239" s="334"/>
      <c r="KTI239" s="334"/>
      <c r="KTJ239" s="333"/>
      <c r="KTK239" s="333"/>
      <c r="KTL239" s="332"/>
      <c r="KTM239" s="334"/>
      <c r="KTN239" s="333"/>
      <c r="KTO239" s="335"/>
      <c r="KTP239" s="335"/>
      <c r="KTQ239" s="335"/>
      <c r="KTR239" s="335"/>
      <c r="KTS239" s="335"/>
      <c r="KTT239" s="335"/>
      <c r="KTU239" s="334"/>
      <c r="KTV239" s="334"/>
      <c r="KTW239" s="334"/>
      <c r="KTX239" s="333"/>
      <c r="KTY239" s="333"/>
      <c r="KTZ239" s="332"/>
      <c r="KUA239" s="334"/>
      <c r="KUB239" s="333"/>
      <c r="KUC239" s="335"/>
      <c r="KUD239" s="335"/>
      <c r="KUE239" s="335"/>
      <c r="KUF239" s="335"/>
      <c r="KUG239" s="335"/>
      <c r="KUH239" s="335"/>
      <c r="KUI239" s="334"/>
      <c r="KUJ239" s="334"/>
      <c r="KUK239" s="334"/>
      <c r="KUL239" s="333"/>
      <c r="KUM239" s="333"/>
      <c r="KUN239" s="332"/>
      <c r="KUO239" s="334"/>
      <c r="KUP239" s="333"/>
      <c r="KUQ239" s="335"/>
      <c r="KUR239" s="335"/>
      <c r="KUS239" s="335"/>
      <c r="KUT239" s="335"/>
      <c r="KUU239" s="335"/>
      <c r="KUV239" s="335"/>
      <c r="KUW239" s="334"/>
      <c r="KUX239" s="334"/>
      <c r="KUY239" s="334"/>
      <c r="KUZ239" s="333"/>
      <c r="KVA239" s="333"/>
      <c r="KVB239" s="332"/>
      <c r="KVC239" s="334"/>
      <c r="KVD239" s="333"/>
      <c r="KVE239" s="335"/>
      <c r="KVF239" s="335"/>
      <c r="KVG239" s="335"/>
      <c r="KVH239" s="335"/>
      <c r="KVI239" s="335"/>
      <c r="KVJ239" s="335"/>
      <c r="KVK239" s="334"/>
      <c r="KVL239" s="334"/>
      <c r="KVM239" s="334"/>
      <c r="KVN239" s="333"/>
      <c r="KVO239" s="333"/>
      <c r="KVP239" s="332"/>
      <c r="KVQ239" s="334"/>
      <c r="KVR239" s="333"/>
      <c r="KVS239" s="335"/>
      <c r="KVT239" s="335"/>
      <c r="KVU239" s="335"/>
      <c r="KVV239" s="335"/>
      <c r="KVW239" s="335"/>
      <c r="KVX239" s="335"/>
      <c r="KVY239" s="334"/>
      <c r="KVZ239" s="334"/>
      <c r="KWA239" s="334"/>
      <c r="KWB239" s="333"/>
      <c r="KWC239" s="333"/>
      <c r="KWD239" s="332"/>
      <c r="KWE239" s="334"/>
      <c r="KWF239" s="333"/>
      <c r="KWG239" s="335"/>
      <c r="KWH239" s="335"/>
      <c r="KWI239" s="335"/>
      <c r="KWJ239" s="335"/>
      <c r="KWK239" s="335"/>
      <c r="KWL239" s="335"/>
      <c r="KWM239" s="334"/>
      <c r="KWN239" s="334"/>
      <c r="KWO239" s="334"/>
      <c r="KWP239" s="333"/>
      <c r="KWQ239" s="333"/>
      <c r="KWR239" s="332"/>
      <c r="KWS239" s="334"/>
      <c r="KWT239" s="333"/>
      <c r="KWU239" s="335"/>
      <c r="KWV239" s="335"/>
      <c r="KWW239" s="335"/>
      <c r="KWX239" s="335"/>
      <c r="KWY239" s="335"/>
      <c r="KWZ239" s="335"/>
      <c r="KXA239" s="334"/>
      <c r="KXB239" s="334"/>
      <c r="KXC239" s="334"/>
      <c r="KXD239" s="333"/>
      <c r="KXE239" s="333"/>
      <c r="KXF239" s="332"/>
      <c r="KXG239" s="334"/>
      <c r="KXH239" s="333"/>
      <c r="KXI239" s="335"/>
      <c r="KXJ239" s="335"/>
      <c r="KXK239" s="335"/>
      <c r="KXL239" s="335"/>
      <c r="KXM239" s="335"/>
      <c r="KXN239" s="335"/>
      <c r="KXO239" s="334"/>
      <c r="KXP239" s="334"/>
      <c r="KXQ239" s="334"/>
      <c r="KXR239" s="333"/>
      <c r="KXS239" s="333"/>
      <c r="KXT239" s="332"/>
      <c r="KXU239" s="334"/>
      <c r="KXV239" s="333"/>
      <c r="KXW239" s="335"/>
      <c r="KXX239" s="335"/>
      <c r="KXY239" s="335"/>
      <c r="KXZ239" s="335"/>
      <c r="KYA239" s="335"/>
      <c r="KYB239" s="335"/>
      <c r="KYC239" s="334"/>
      <c r="KYD239" s="334"/>
      <c r="KYE239" s="334"/>
      <c r="KYF239" s="333"/>
      <c r="KYG239" s="333"/>
      <c r="KYH239" s="332"/>
      <c r="KYI239" s="334"/>
      <c r="KYJ239" s="333"/>
      <c r="KYK239" s="335"/>
      <c r="KYL239" s="335"/>
      <c r="KYM239" s="335"/>
      <c r="KYN239" s="335"/>
      <c r="KYO239" s="335"/>
      <c r="KYP239" s="335"/>
      <c r="KYQ239" s="334"/>
      <c r="KYR239" s="334"/>
      <c r="KYS239" s="334"/>
      <c r="KYT239" s="333"/>
      <c r="KYU239" s="333"/>
      <c r="KYV239" s="332"/>
      <c r="KYW239" s="334"/>
      <c r="KYX239" s="333"/>
      <c r="KYY239" s="335"/>
      <c r="KYZ239" s="335"/>
      <c r="KZA239" s="335"/>
      <c r="KZB239" s="335"/>
      <c r="KZC239" s="335"/>
      <c r="KZD239" s="335"/>
      <c r="KZE239" s="334"/>
      <c r="KZF239" s="334"/>
      <c r="KZG239" s="334"/>
      <c r="KZH239" s="333"/>
      <c r="KZI239" s="333"/>
      <c r="KZJ239" s="332"/>
      <c r="KZK239" s="334"/>
      <c r="KZL239" s="333"/>
      <c r="KZM239" s="335"/>
      <c r="KZN239" s="335"/>
      <c r="KZO239" s="335"/>
      <c r="KZP239" s="335"/>
      <c r="KZQ239" s="335"/>
      <c r="KZR239" s="335"/>
      <c r="KZS239" s="334"/>
      <c r="KZT239" s="334"/>
      <c r="KZU239" s="334"/>
      <c r="KZV239" s="333"/>
      <c r="KZW239" s="333"/>
      <c r="KZX239" s="332"/>
      <c r="KZY239" s="334"/>
      <c r="KZZ239" s="333"/>
      <c r="LAA239" s="335"/>
      <c r="LAB239" s="335"/>
      <c r="LAC239" s="335"/>
      <c r="LAD239" s="335"/>
      <c r="LAE239" s="335"/>
      <c r="LAF239" s="335"/>
      <c r="LAG239" s="334"/>
      <c r="LAH239" s="334"/>
      <c r="LAI239" s="334"/>
      <c r="LAJ239" s="333"/>
      <c r="LAK239" s="333"/>
      <c r="LAL239" s="332"/>
      <c r="LAM239" s="334"/>
      <c r="LAN239" s="333"/>
      <c r="LAO239" s="335"/>
      <c r="LAP239" s="335"/>
      <c r="LAQ239" s="335"/>
      <c r="LAR239" s="335"/>
      <c r="LAS239" s="335"/>
      <c r="LAT239" s="335"/>
      <c r="LAU239" s="334"/>
      <c r="LAV239" s="334"/>
      <c r="LAW239" s="334"/>
      <c r="LAX239" s="333"/>
      <c r="LAY239" s="333"/>
      <c r="LAZ239" s="332"/>
      <c r="LBA239" s="334"/>
      <c r="LBB239" s="333"/>
      <c r="LBC239" s="335"/>
      <c r="LBD239" s="335"/>
      <c r="LBE239" s="335"/>
      <c r="LBF239" s="335"/>
      <c r="LBG239" s="335"/>
      <c r="LBH239" s="335"/>
      <c r="LBI239" s="334"/>
      <c r="LBJ239" s="334"/>
      <c r="LBK239" s="334"/>
      <c r="LBL239" s="333"/>
      <c r="LBM239" s="333"/>
      <c r="LBN239" s="332"/>
      <c r="LBO239" s="334"/>
      <c r="LBP239" s="333"/>
      <c r="LBQ239" s="335"/>
      <c r="LBR239" s="335"/>
      <c r="LBS239" s="335"/>
      <c r="LBT239" s="335"/>
      <c r="LBU239" s="335"/>
      <c r="LBV239" s="335"/>
      <c r="LBW239" s="334"/>
      <c r="LBX239" s="334"/>
      <c r="LBY239" s="334"/>
      <c r="LBZ239" s="333"/>
      <c r="LCA239" s="333"/>
      <c r="LCB239" s="332"/>
      <c r="LCC239" s="334"/>
      <c r="LCD239" s="333"/>
      <c r="LCE239" s="335"/>
      <c r="LCF239" s="335"/>
      <c r="LCG239" s="335"/>
      <c r="LCH239" s="335"/>
      <c r="LCI239" s="335"/>
      <c r="LCJ239" s="335"/>
      <c r="LCK239" s="334"/>
      <c r="LCL239" s="334"/>
      <c r="LCM239" s="334"/>
      <c r="LCN239" s="333"/>
      <c r="LCO239" s="333"/>
      <c r="LCP239" s="332"/>
      <c r="LCQ239" s="334"/>
      <c r="LCR239" s="333"/>
      <c r="LCS239" s="335"/>
      <c r="LCT239" s="335"/>
      <c r="LCU239" s="335"/>
      <c r="LCV239" s="335"/>
      <c r="LCW239" s="335"/>
      <c r="LCX239" s="335"/>
      <c r="LCY239" s="334"/>
      <c r="LCZ239" s="334"/>
      <c r="LDA239" s="334"/>
      <c r="LDB239" s="333"/>
      <c r="LDC239" s="333"/>
      <c r="LDD239" s="332"/>
      <c r="LDE239" s="334"/>
      <c r="LDF239" s="333"/>
      <c r="LDG239" s="335"/>
      <c r="LDH239" s="335"/>
      <c r="LDI239" s="335"/>
      <c r="LDJ239" s="335"/>
      <c r="LDK239" s="335"/>
      <c r="LDL239" s="335"/>
      <c r="LDM239" s="334"/>
      <c r="LDN239" s="334"/>
      <c r="LDO239" s="334"/>
      <c r="LDP239" s="333"/>
      <c r="LDQ239" s="333"/>
      <c r="LDR239" s="332"/>
      <c r="LDS239" s="334"/>
      <c r="LDT239" s="333"/>
      <c r="LDU239" s="335"/>
      <c r="LDV239" s="335"/>
      <c r="LDW239" s="335"/>
      <c r="LDX239" s="335"/>
      <c r="LDY239" s="335"/>
      <c r="LDZ239" s="335"/>
      <c r="LEA239" s="334"/>
      <c r="LEB239" s="334"/>
      <c r="LEC239" s="334"/>
      <c r="LED239" s="333"/>
      <c r="LEE239" s="333"/>
      <c r="LEF239" s="332"/>
      <c r="LEG239" s="334"/>
      <c r="LEH239" s="333"/>
      <c r="LEI239" s="335"/>
      <c r="LEJ239" s="335"/>
      <c r="LEK239" s="335"/>
      <c r="LEL239" s="335"/>
      <c r="LEM239" s="335"/>
      <c r="LEN239" s="335"/>
      <c r="LEO239" s="334"/>
      <c r="LEP239" s="334"/>
      <c r="LEQ239" s="334"/>
      <c r="LER239" s="333"/>
      <c r="LES239" s="333"/>
      <c r="LET239" s="332"/>
      <c r="LEU239" s="334"/>
      <c r="LEV239" s="333"/>
      <c r="LEW239" s="335"/>
      <c r="LEX239" s="335"/>
      <c r="LEY239" s="335"/>
      <c r="LEZ239" s="335"/>
      <c r="LFA239" s="335"/>
      <c r="LFB239" s="335"/>
      <c r="LFC239" s="334"/>
      <c r="LFD239" s="334"/>
      <c r="LFE239" s="334"/>
      <c r="LFF239" s="333"/>
      <c r="LFG239" s="333"/>
      <c r="LFH239" s="332"/>
      <c r="LFI239" s="334"/>
      <c r="LFJ239" s="333"/>
      <c r="LFK239" s="335"/>
      <c r="LFL239" s="335"/>
      <c r="LFM239" s="335"/>
      <c r="LFN239" s="335"/>
      <c r="LFO239" s="335"/>
      <c r="LFP239" s="335"/>
      <c r="LFQ239" s="334"/>
      <c r="LFR239" s="334"/>
      <c r="LFS239" s="334"/>
      <c r="LFT239" s="333"/>
      <c r="LFU239" s="333"/>
      <c r="LFV239" s="332"/>
      <c r="LFW239" s="334"/>
      <c r="LFX239" s="333"/>
      <c r="LFY239" s="335"/>
      <c r="LFZ239" s="335"/>
      <c r="LGA239" s="335"/>
      <c r="LGB239" s="335"/>
      <c r="LGC239" s="335"/>
      <c r="LGD239" s="335"/>
      <c r="LGE239" s="334"/>
      <c r="LGF239" s="334"/>
      <c r="LGG239" s="334"/>
      <c r="LGH239" s="333"/>
      <c r="LGI239" s="333"/>
      <c r="LGJ239" s="332"/>
      <c r="LGK239" s="334"/>
      <c r="LGL239" s="333"/>
      <c r="LGM239" s="335"/>
      <c r="LGN239" s="335"/>
      <c r="LGO239" s="335"/>
      <c r="LGP239" s="335"/>
      <c r="LGQ239" s="335"/>
      <c r="LGR239" s="335"/>
      <c r="LGS239" s="334"/>
      <c r="LGT239" s="334"/>
      <c r="LGU239" s="334"/>
      <c r="LGV239" s="333"/>
      <c r="LGW239" s="333"/>
      <c r="LGX239" s="332"/>
      <c r="LGY239" s="334"/>
      <c r="LGZ239" s="333"/>
      <c r="LHA239" s="335"/>
      <c r="LHB239" s="335"/>
      <c r="LHC239" s="335"/>
      <c r="LHD239" s="335"/>
      <c r="LHE239" s="335"/>
      <c r="LHF239" s="335"/>
      <c r="LHG239" s="334"/>
      <c r="LHH239" s="334"/>
      <c r="LHI239" s="334"/>
      <c r="LHJ239" s="333"/>
      <c r="LHK239" s="333"/>
      <c r="LHL239" s="332"/>
      <c r="LHM239" s="334"/>
      <c r="LHN239" s="333"/>
      <c r="LHO239" s="335"/>
      <c r="LHP239" s="335"/>
      <c r="LHQ239" s="335"/>
      <c r="LHR239" s="335"/>
      <c r="LHS239" s="335"/>
      <c r="LHT239" s="335"/>
      <c r="LHU239" s="334"/>
      <c r="LHV239" s="334"/>
      <c r="LHW239" s="334"/>
      <c r="LHX239" s="333"/>
      <c r="LHY239" s="333"/>
      <c r="LHZ239" s="332"/>
      <c r="LIA239" s="334"/>
      <c r="LIB239" s="333"/>
      <c r="LIC239" s="335"/>
      <c r="LID239" s="335"/>
      <c r="LIE239" s="335"/>
      <c r="LIF239" s="335"/>
      <c r="LIG239" s="335"/>
      <c r="LIH239" s="335"/>
      <c r="LII239" s="334"/>
      <c r="LIJ239" s="334"/>
      <c r="LIK239" s="334"/>
      <c r="LIL239" s="333"/>
      <c r="LIM239" s="333"/>
      <c r="LIN239" s="332"/>
      <c r="LIO239" s="334"/>
      <c r="LIP239" s="333"/>
      <c r="LIQ239" s="335"/>
      <c r="LIR239" s="335"/>
      <c r="LIS239" s="335"/>
      <c r="LIT239" s="335"/>
      <c r="LIU239" s="335"/>
      <c r="LIV239" s="335"/>
      <c r="LIW239" s="334"/>
      <c r="LIX239" s="334"/>
      <c r="LIY239" s="334"/>
      <c r="LIZ239" s="333"/>
      <c r="LJA239" s="333"/>
      <c r="LJB239" s="332"/>
      <c r="LJC239" s="334"/>
      <c r="LJD239" s="333"/>
      <c r="LJE239" s="335"/>
      <c r="LJF239" s="335"/>
      <c r="LJG239" s="335"/>
      <c r="LJH239" s="335"/>
      <c r="LJI239" s="335"/>
      <c r="LJJ239" s="335"/>
      <c r="LJK239" s="334"/>
      <c r="LJL239" s="334"/>
      <c r="LJM239" s="334"/>
      <c r="LJN239" s="333"/>
      <c r="LJO239" s="333"/>
      <c r="LJP239" s="332"/>
      <c r="LJQ239" s="334"/>
      <c r="LJR239" s="333"/>
      <c r="LJS239" s="335"/>
      <c r="LJT239" s="335"/>
      <c r="LJU239" s="335"/>
      <c r="LJV239" s="335"/>
      <c r="LJW239" s="335"/>
      <c r="LJX239" s="335"/>
      <c r="LJY239" s="334"/>
      <c r="LJZ239" s="334"/>
      <c r="LKA239" s="334"/>
      <c r="LKB239" s="333"/>
      <c r="LKC239" s="333"/>
      <c r="LKD239" s="332"/>
      <c r="LKE239" s="334"/>
      <c r="LKF239" s="333"/>
      <c r="LKG239" s="335"/>
      <c r="LKH239" s="335"/>
      <c r="LKI239" s="335"/>
      <c r="LKJ239" s="335"/>
      <c r="LKK239" s="335"/>
      <c r="LKL239" s="335"/>
      <c r="LKM239" s="334"/>
      <c r="LKN239" s="334"/>
      <c r="LKO239" s="334"/>
      <c r="LKP239" s="333"/>
      <c r="LKQ239" s="333"/>
      <c r="LKR239" s="332"/>
      <c r="LKS239" s="334"/>
      <c r="LKT239" s="333"/>
      <c r="LKU239" s="335"/>
      <c r="LKV239" s="335"/>
      <c r="LKW239" s="335"/>
      <c r="LKX239" s="335"/>
      <c r="LKY239" s="335"/>
      <c r="LKZ239" s="335"/>
      <c r="LLA239" s="334"/>
      <c r="LLB239" s="334"/>
      <c r="LLC239" s="334"/>
      <c r="LLD239" s="333"/>
      <c r="LLE239" s="333"/>
      <c r="LLF239" s="332"/>
      <c r="LLG239" s="334"/>
      <c r="LLH239" s="333"/>
      <c r="LLI239" s="335"/>
      <c r="LLJ239" s="335"/>
      <c r="LLK239" s="335"/>
      <c r="LLL239" s="335"/>
      <c r="LLM239" s="335"/>
      <c r="LLN239" s="335"/>
      <c r="LLO239" s="334"/>
      <c r="LLP239" s="334"/>
      <c r="LLQ239" s="334"/>
      <c r="LLR239" s="333"/>
      <c r="LLS239" s="333"/>
      <c r="LLT239" s="332"/>
      <c r="LLU239" s="334"/>
      <c r="LLV239" s="333"/>
      <c r="LLW239" s="335"/>
      <c r="LLX239" s="335"/>
      <c r="LLY239" s="335"/>
      <c r="LLZ239" s="335"/>
      <c r="LMA239" s="335"/>
      <c r="LMB239" s="335"/>
      <c r="LMC239" s="334"/>
      <c r="LMD239" s="334"/>
      <c r="LME239" s="334"/>
      <c r="LMF239" s="333"/>
      <c r="LMG239" s="333"/>
      <c r="LMH239" s="332"/>
      <c r="LMI239" s="334"/>
      <c r="LMJ239" s="333"/>
      <c r="LMK239" s="335"/>
      <c r="LML239" s="335"/>
      <c r="LMM239" s="335"/>
      <c r="LMN239" s="335"/>
      <c r="LMO239" s="335"/>
      <c r="LMP239" s="335"/>
      <c r="LMQ239" s="334"/>
      <c r="LMR239" s="334"/>
      <c r="LMS239" s="334"/>
      <c r="LMT239" s="333"/>
      <c r="LMU239" s="333"/>
      <c r="LMV239" s="332"/>
      <c r="LMW239" s="334"/>
      <c r="LMX239" s="333"/>
      <c r="LMY239" s="335"/>
      <c r="LMZ239" s="335"/>
      <c r="LNA239" s="335"/>
      <c r="LNB239" s="335"/>
      <c r="LNC239" s="335"/>
      <c r="LND239" s="335"/>
      <c r="LNE239" s="334"/>
      <c r="LNF239" s="334"/>
      <c r="LNG239" s="334"/>
      <c r="LNH239" s="333"/>
      <c r="LNI239" s="333"/>
      <c r="LNJ239" s="332"/>
      <c r="LNK239" s="334"/>
      <c r="LNL239" s="333"/>
      <c r="LNM239" s="335"/>
      <c r="LNN239" s="335"/>
      <c r="LNO239" s="335"/>
      <c r="LNP239" s="335"/>
      <c r="LNQ239" s="335"/>
      <c r="LNR239" s="335"/>
      <c r="LNS239" s="334"/>
      <c r="LNT239" s="334"/>
      <c r="LNU239" s="334"/>
      <c r="LNV239" s="333"/>
      <c r="LNW239" s="333"/>
      <c r="LNX239" s="332"/>
      <c r="LNY239" s="334"/>
      <c r="LNZ239" s="333"/>
      <c r="LOA239" s="335"/>
      <c r="LOB239" s="335"/>
      <c r="LOC239" s="335"/>
      <c r="LOD239" s="335"/>
      <c r="LOE239" s="335"/>
      <c r="LOF239" s="335"/>
      <c r="LOG239" s="334"/>
      <c r="LOH239" s="334"/>
      <c r="LOI239" s="334"/>
      <c r="LOJ239" s="333"/>
      <c r="LOK239" s="333"/>
      <c r="LOL239" s="332"/>
      <c r="LOM239" s="334"/>
      <c r="LON239" s="333"/>
      <c r="LOO239" s="335"/>
      <c r="LOP239" s="335"/>
      <c r="LOQ239" s="335"/>
      <c r="LOR239" s="335"/>
      <c r="LOS239" s="335"/>
      <c r="LOT239" s="335"/>
      <c r="LOU239" s="334"/>
      <c r="LOV239" s="334"/>
      <c r="LOW239" s="334"/>
      <c r="LOX239" s="333"/>
      <c r="LOY239" s="333"/>
      <c r="LOZ239" s="332"/>
      <c r="LPA239" s="334"/>
      <c r="LPB239" s="333"/>
      <c r="LPC239" s="335"/>
      <c r="LPD239" s="335"/>
      <c r="LPE239" s="335"/>
      <c r="LPF239" s="335"/>
      <c r="LPG239" s="335"/>
      <c r="LPH239" s="335"/>
      <c r="LPI239" s="334"/>
      <c r="LPJ239" s="334"/>
      <c r="LPK239" s="334"/>
      <c r="LPL239" s="333"/>
      <c r="LPM239" s="333"/>
      <c r="LPN239" s="332"/>
      <c r="LPO239" s="334"/>
      <c r="LPP239" s="333"/>
      <c r="LPQ239" s="335"/>
      <c r="LPR239" s="335"/>
      <c r="LPS239" s="335"/>
      <c r="LPT239" s="335"/>
      <c r="LPU239" s="335"/>
      <c r="LPV239" s="335"/>
      <c r="LPW239" s="334"/>
      <c r="LPX239" s="334"/>
      <c r="LPY239" s="334"/>
      <c r="LPZ239" s="333"/>
      <c r="LQA239" s="333"/>
      <c r="LQB239" s="332"/>
      <c r="LQC239" s="334"/>
      <c r="LQD239" s="333"/>
      <c r="LQE239" s="335"/>
      <c r="LQF239" s="335"/>
      <c r="LQG239" s="335"/>
      <c r="LQH239" s="335"/>
      <c r="LQI239" s="335"/>
      <c r="LQJ239" s="335"/>
      <c r="LQK239" s="334"/>
      <c r="LQL239" s="334"/>
      <c r="LQM239" s="334"/>
      <c r="LQN239" s="333"/>
      <c r="LQO239" s="333"/>
      <c r="LQP239" s="332"/>
      <c r="LQQ239" s="334"/>
      <c r="LQR239" s="333"/>
      <c r="LQS239" s="335"/>
      <c r="LQT239" s="335"/>
      <c r="LQU239" s="335"/>
      <c r="LQV239" s="335"/>
      <c r="LQW239" s="335"/>
      <c r="LQX239" s="335"/>
      <c r="LQY239" s="334"/>
      <c r="LQZ239" s="334"/>
      <c r="LRA239" s="334"/>
      <c r="LRB239" s="333"/>
      <c r="LRC239" s="333"/>
      <c r="LRD239" s="332"/>
      <c r="LRE239" s="334"/>
      <c r="LRF239" s="333"/>
      <c r="LRG239" s="335"/>
      <c r="LRH239" s="335"/>
      <c r="LRI239" s="335"/>
      <c r="LRJ239" s="335"/>
      <c r="LRK239" s="335"/>
      <c r="LRL239" s="335"/>
      <c r="LRM239" s="334"/>
      <c r="LRN239" s="334"/>
      <c r="LRO239" s="334"/>
      <c r="LRP239" s="333"/>
      <c r="LRQ239" s="333"/>
      <c r="LRR239" s="332"/>
      <c r="LRS239" s="334"/>
      <c r="LRT239" s="333"/>
      <c r="LRU239" s="335"/>
      <c r="LRV239" s="335"/>
      <c r="LRW239" s="335"/>
      <c r="LRX239" s="335"/>
      <c r="LRY239" s="335"/>
      <c r="LRZ239" s="335"/>
      <c r="LSA239" s="334"/>
      <c r="LSB239" s="334"/>
      <c r="LSC239" s="334"/>
      <c r="LSD239" s="333"/>
      <c r="LSE239" s="333"/>
      <c r="LSF239" s="332"/>
      <c r="LSG239" s="334"/>
      <c r="LSH239" s="333"/>
      <c r="LSI239" s="335"/>
      <c r="LSJ239" s="335"/>
      <c r="LSK239" s="335"/>
      <c r="LSL239" s="335"/>
      <c r="LSM239" s="335"/>
      <c r="LSN239" s="335"/>
      <c r="LSO239" s="334"/>
      <c r="LSP239" s="334"/>
      <c r="LSQ239" s="334"/>
      <c r="LSR239" s="333"/>
      <c r="LSS239" s="333"/>
      <c r="LST239" s="332"/>
      <c r="LSU239" s="334"/>
      <c r="LSV239" s="333"/>
      <c r="LSW239" s="335"/>
      <c r="LSX239" s="335"/>
      <c r="LSY239" s="335"/>
      <c r="LSZ239" s="335"/>
      <c r="LTA239" s="335"/>
      <c r="LTB239" s="335"/>
      <c r="LTC239" s="334"/>
      <c r="LTD239" s="334"/>
      <c r="LTE239" s="334"/>
      <c r="LTF239" s="333"/>
      <c r="LTG239" s="333"/>
      <c r="LTH239" s="332"/>
      <c r="LTI239" s="334"/>
      <c r="LTJ239" s="333"/>
      <c r="LTK239" s="335"/>
      <c r="LTL239" s="335"/>
      <c r="LTM239" s="335"/>
      <c r="LTN239" s="335"/>
      <c r="LTO239" s="335"/>
      <c r="LTP239" s="335"/>
      <c r="LTQ239" s="334"/>
      <c r="LTR239" s="334"/>
      <c r="LTS239" s="334"/>
      <c r="LTT239" s="333"/>
      <c r="LTU239" s="333"/>
      <c r="LTV239" s="332"/>
      <c r="LTW239" s="334"/>
      <c r="LTX239" s="333"/>
      <c r="LTY239" s="335"/>
      <c r="LTZ239" s="335"/>
      <c r="LUA239" s="335"/>
      <c r="LUB239" s="335"/>
      <c r="LUC239" s="335"/>
      <c r="LUD239" s="335"/>
      <c r="LUE239" s="334"/>
      <c r="LUF239" s="334"/>
      <c r="LUG239" s="334"/>
      <c r="LUH239" s="333"/>
      <c r="LUI239" s="333"/>
      <c r="LUJ239" s="332"/>
      <c r="LUK239" s="334"/>
      <c r="LUL239" s="333"/>
      <c r="LUM239" s="335"/>
      <c r="LUN239" s="335"/>
      <c r="LUO239" s="335"/>
      <c r="LUP239" s="335"/>
      <c r="LUQ239" s="335"/>
      <c r="LUR239" s="335"/>
      <c r="LUS239" s="334"/>
      <c r="LUT239" s="334"/>
      <c r="LUU239" s="334"/>
      <c r="LUV239" s="333"/>
      <c r="LUW239" s="333"/>
      <c r="LUX239" s="332"/>
      <c r="LUY239" s="334"/>
      <c r="LUZ239" s="333"/>
      <c r="LVA239" s="335"/>
      <c r="LVB239" s="335"/>
      <c r="LVC239" s="335"/>
      <c r="LVD239" s="335"/>
      <c r="LVE239" s="335"/>
      <c r="LVF239" s="335"/>
      <c r="LVG239" s="334"/>
      <c r="LVH239" s="334"/>
      <c r="LVI239" s="334"/>
      <c r="LVJ239" s="333"/>
      <c r="LVK239" s="333"/>
      <c r="LVL239" s="332"/>
      <c r="LVM239" s="334"/>
      <c r="LVN239" s="333"/>
      <c r="LVO239" s="335"/>
      <c r="LVP239" s="335"/>
      <c r="LVQ239" s="335"/>
      <c r="LVR239" s="335"/>
      <c r="LVS239" s="335"/>
      <c r="LVT239" s="335"/>
      <c r="LVU239" s="334"/>
      <c r="LVV239" s="334"/>
      <c r="LVW239" s="334"/>
      <c r="LVX239" s="333"/>
      <c r="LVY239" s="333"/>
      <c r="LVZ239" s="332"/>
      <c r="LWA239" s="334"/>
      <c r="LWB239" s="333"/>
      <c r="LWC239" s="335"/>
      <c r="LWD239" s="335"/>
      <c r="LWE239" s="335"/>
      <c r="LWF239" s="335"/>
      <c r="LWG239" s="335"/>
      <c r="LWH239" s="335"/>
      <c r="LWI239" s="334"/>
      <c r="LWJ239" s="334"/>
      <c r="LWK239" s="334"/>
      <c r="LWL239" s="333"/>
      <c r="LWM239" s="333"/>
      <c r="LWN239" s="332"/>
      <c r="LWO239" s="334"/>
      <c r="LWP239" s="333"/>
      <c r="LWQ239" s="335"/>
      <c r="LWR239" s="335"/>
      <c r="LWS239" s="335"/>
      <c r="LWT239" s="335"/>
      <c r="LWU239" s="335"/>
      <c r="LWV239" s="335"/>
      <c r="LWW239" s="334"/>
      <c r="LWX239" s="334"/>
      <c r="LWY239" s="334"/>
      <c r="LWZ239" s="333"/>
      <c r="LXA239" s="333"/>
      <c r="LXB239" s="332"/>
      <c r="LXC239" s="334"/>
      <c r="LXD239" s="333"/>
      <c r="LXE239" s="335"/>
      <c r="LXF239" s="335"/>
      <c r="LXG239" s="335"/>
      <c r="LXH239" s="335"/>
      <c r="LXI239" s="335"/>
      <c r="LXJ239" s="335"/>
      <c r="LXK239" s="334"/>
      <c r="LXL239" s="334"/>
      <c r="LXM239" s="334"/>
      <c r="LXN239" s="333"/>
      <c r="LXO239" s="333"/>
      <c r="LXP239" s="332"/>
      <c r="LXQ239" s="334"/>
      <c r="LXR239" s="333"/>
      <c r="LXS239" s="335"/>
      <c r="LXT239" s="335"/>
      <c r="LXU239" s="335"/>
      <c r="LXV239" s="335"/>
      <c r="LXW239" s="335"/>
      <c r="LXX239" s="335"/>
      <c r="LXY239" s="334"/>
      <c r="LXZ239" s="334"/>
      <c r="LYA239" s="334"/>
      <c r="LYB239" s="333"/>
      <c r="LYC239" s="333"/>
      <c r="LYD239" s="332"/>
      <c r="LYE239" s="334"/>
      <c r="LYF239" s="333"/>
      <c r="LYG239" s="335"/>
      <c r="LYH239" s="335"/>
      <c r="LYI239" s="335"/>
      <c r="LYJ239" s="335"/>
      <c r="LYK239" s="335"/>
      <c r="LYL239" s="335"/>
      <c r="LYM239" s="334"/>
      <c r="LYN239" s="334"/>
      <c r="LYO239" s="334"/>
      <c r="LYP239" s="333"/>
      <c r="LYQ239" s="333"/>
      <c r="LYR239" s="332"/>
      <c r="LYS239" s="334"/>
      <c r="LYT239" s="333"/>
      <c r="LYU239" s="335"/>
      <c r="LYV239" s="335"/>
      <c r="LYW239" s="335"/>
      <c r="LYX239" s="335"/>
      <c r="LYY239" s="335"/>
      <c r="LYZ239" s="335"/>
      <c r="LZA239" s="334"/>
      <c r="LZB239" s="334"/>
      <c r="LZC239" s="334"/>
      <c r="LZD239" s="333"/>
      <c r="LZE239" s="333"/>
      <c r="LZF239" s="332"/>
      <c r="LZG239" s="334"/>
      <c r="LZH239" s="333"/>
      <c r="LZI239" s="335"/>
      <c r="LZJ239" s="335"/>
      <c r="LZK239" s="335"/>
      <c r="LZL239" s="335"/>
      <c r="LZM239" s="335"/>
      <c r="LZN239" s="335"/>
      <c r="LZO239" s="334"/>
      <c r="LZP239" s="334"/>
      <c r="LZQ239" s="334"/>
      <c r="LZR239" s="333"/>
      <c r="LZS239" s="333"/>
      <c r="LZT239" s="332"/>
      <c r="LZU239" s="334"/>
      <c r="LZV239" s="333"/>
      <c r="LZW239" s="335"/>
      <c r="LZX239" s="335"/>
      <c r="LZY239" s="335"/>
      <c r="LZZ239" s="335"/>
      <c r="MAA239" s="335"/>
      <c r="MAB239" s="335"/>
      <c r="MAC239" s="334"/>
      <c r="MAD239" s="334"/>
      <c r="MAE239" s="334"/>
      <c r="MAF239" s="333"/>
      <c r="MAG239" s="333"/>
      <c r="MAH239" s="332"/>
      <c r="MAI239" s="334"/>
      <c r="MAJ239" s="333"/>
      <c r="MAK239" s="335"/>
      <c r="MAL239" s="335"/>
      <c r="MAM239" s="335"/>
      <c r="MAN239" s="335"/>
      <c r="MAO239" s="335"/>
      <c r="MAP239" s="335"/>
      <c r="MAQ239" s="334"/>
      <c r="MAR239" s="334"/>
      <c r="MAS239" s="334"/>
      <c r="MAT239" s="333"/>
      <c r="MAU239" s="333"/>
      <c r="MAV239" s="332"/>
      <c r="MAW239" s="334"/>
      <c r="MAX239" s="333"/>
      <c r="MAY239" s="335"/>
      <c r="MAZ239" s="335"/>
      <c r="MBA239" s="335"/>
      <c r="MBB239" s="335"/>
      <c r="MBC239" s="335"/>
      <c r="MBD239" s="335"/>
      <c r="MBE239" s="334"/>
      <c r="MBF239" s="334"/>
      <c r="MBG239" s="334"/>
      <c r="MBH239" s="333"/>
      <c r="MBI239" s="333"/>
      <c r="MBJ239" s="332"/>
      <c r="MBK239" s="334"/>
      <c r="MBL239" s="333"/>
      <c r="MBM239" s="335"/>
      <c r="MBN239" s="335"/>
      <c r="MBO239" s="335"/>
      <c r="MBP239" s="335"/>
      <c r="MBQ239" s="335"/>
      <c r="MBR239" s="335"/>
      <c r="MBS239" s="334"/>
      <c r="MBT239" s="334"/>
      <c r="MBU239" s="334"/>
      <c r="MBV239" s="333"/>
      <c r="MBW239" s="333"/>
      <c r="MBX239" s="332"/>
      <c r="MBY239" s="334"/>
      <c r="MBZ239" s="333"/>
      <c r="MCA239" s="335"/>
      <c r="MCB239" s="335"/>
      <c r="MCC239" s="335"/>
      <c r="MCD239" s="335"/>
      <c r="MCE239" s="335"/>
      <c r="MCF239" s="335"/>
      <c r="MCG239" s="334"/>
      <c r="MCH239" s="334"/>
      <c r="MCI239" s="334"/>
      <c r="MCJ239" s="333"/>
      <c r="MCK239" s="333"/>
      <c r="MCL239" s="332"/>
      <c r="MCM239" s="334"/>
      <c r="MCN239" s="333"/>
      <c r="MCO239" s="335"/>
      <c r="MCP239" s="335"/>
      <c r="MCQ239" s="335"/>
      <c r="MCR239" s="335"/>
      <c r="MCS239" s="335"/>
      <c r="MCT239" s="335"/>
      <c r="MCU239" s="334"/>
      <c r="MCV239" s="334"/>
      <c r="MCW239" s="334"/>
      <c r="MCX239" s="333"/>
      <c r="MCY239" s="333"/>
      <c r="MCZ239" s="332"/>
      <c r="MDA239" s="334"/>
      <c r="MDB239" s="333"/>
      <c r="MDC239" s="335"/>
      <c r="MDD239" s="335"/>
      <c r="MDE239" s="335"/>
      <c r="MDF239" s="335"/>
      <c r="MDG239" s="335"/>
      <c r="MDH239" s="335"/>
      <c r="MDI239" s="334"/>
      <c r="MDJ239" s="334"/>
      <c r="MDK239" s="334"/>
      <c r="MDL239" s="333"/>
      <c r="MDM239" s="333"/>
      <c r="MDN239" s="332"/>
      <c r="MDO239" s="334"/>
      <c r="MDP239" s="333"/>
      <c r="MDQ239" s="335"/>
      <c r="MDR239" s="335"/>
      <c r="MDS239" s="335"/>
      <c r="MDT239" s="335"/>
      <c r="MDU239" s="335"/>
      <c r="MDV239" s="335"/>
      <c r="MDW239" s="334"/>
      <c r="MDX239" s="334"/>
      <c r="MDY239" s="334"/>
      <c r="MDZ239" s="333"/>
      <c r="MEA239" s="333"/>
      <c r="MEB239" s="332"/>
      <c r="MEC239" s="334"/>
      <c r="MED239" s="333"/>
      <c r="MEE239" s="335"/>
      <c r="MEF239" s="335"/>
      <c r="MEG239" s="335"/>
      <c r="MEH239" s="335"/>
      <c r="MEI239" s="335"/>
      <c r="MEJ239" s="335"/>
      <c r="MEK239" s="334"/>
      <c r="MEL239" s="334"/>
      <c r="MEM239" s="334"/>
      <c r="MEN239" s="333"/>
      <c r="MEO239" s="333"/>
      <c r="MEP239" s="332"/>
      <c r="MEQ239" s="334"/>
      <c r="MER239" s="333"/>
      <c r="MES239" s="335"/>
      <c r="MET239" s="335"/>
      <c r="MEU239" s="335"/>
      <c r="MEV239" s="335"/>
      <c r="MEW239" s="335"/>
      <c r="MEX239" s="335"/>
      <c r="MEY239" s="334"/>
      <c r="MEZ239" s="334"/>
      <c r="MFA239" s="334"/>
      <c r="MFB239" s="333"/>
      <c r="MFC239" s="333"/>
      <c r="MFD239" s="332"/>
      <c r="MFE239" s="334"/>
      <c r="MFF239" s="333"/>
      <c r="MFG239" s="335"/>
      <c r="MFH239" s="335"/>
      <c r="MFI239" s="335"/>
      <c r="MFJ239" s="335"/>
      <c r="MFK239" s="335"/>
      <c r="MFL239" s="335"/>
      <c r="MFM239" s="334"/>
      <c r="MFN239" s="334"/>
      <c r="MFO239" s="334"/>
      <c r="MFP239" s="333"/>
      <c r="MFQ239" s="333"/>
      <c r="MFR239" s="332"/>
      <c r="MFS239" s="334"/>
      <c r="MFT239" s="333"/>
      <c r="MFU239" s="335"/>
      <c r="MFV239" s="335"/>
      <c r="MFW239" s="335"/>
      <c r="MFX239" s="335"/>
      <c r="MFY239" s="335"/>
      <c r="MFZ239" s="335"/>
      <c r="MGA239" s="334"/>
      <c r="MGB239" s="334"/>
      <c r="MGC239" s="334"/>
      <c r="MGD239" s="333"/>
      <c r="MGE239" s="333"/>
      <c r="MGF239" s="332"/>
      <c r="MGG239" s="334"/>
      <c r="MGH239" s="333"/>
      <c r="MGI239" s="335"/>
      <c r="MGJ239" s="335"/>
      <c r="MGK239" s="335"/>
      <c r="MGL239" s="335"/>
      <c r="MGM239" s="335"/>
      <c r="MGN239" s="335"/>
      <c r="MGO239" s="334"/>
      <c r="MGP239" s="334"/>
      <c r="MGQ239" s="334"/>
      <c r="MGR239" s="333"/>
      <c r="MGS239" s="333"/>
      <c r="MGT239" s="332"/>
      <c r="MGU239" s="334"/>
      <c r="MGV239" s="333"/>
      <c r="MGW239" s="335"/>
      <c r="MGX239" s="335"/>
      <c r="MGY239" s="335"/>
      <c r="MGZ239" s="335"/>
      <c r="MHA239" s="335"/>
      <c r="MHB239" s="335"/>
      <c r="MHC239" s="334"/>
      <c r="MHD239" s="334"/>
      <c r="MHE239" s="334"/>
      <c r="MHF239" s="333"/>
      <c r="MHG239" s="333"/>
      <c r="MHH239" s="332"/>
      <c r="MHI239" s="334"/>
      <c r="MHJ239" s="333"/>
      <c r="MHK239" s="335"/>
      <c r="MHL239" s="335"/>
      <c r="MHM239" s="335"/>
      <c r="MHN239" s="335"/>
      <c r="MHO239" s="335"/>
      <c r="MHP239" s="335"/>
      <c r="MHQ239" s="334"/>
      <c r="MHR239" s="334"/>
      <c r="MHS239" s="334"/>
      <c r="MHT239" s="333"/>
      <c r="MHU239" s="333"/>
      <c r="MHV239" s="332"/>
      <c r="MHW239" s="334"/>
      <c r="MHX239" s="333"/>
      <c r="MHY239" s="335"/>
      <c r="MHZ239" s="335"/>
      <c r="MIA239" s="335"/>
      <c r="MIB239" s="335"/>
      <c r="MIC239" s="335"/>
      <c r="MID239" s="335"/>
      <c r="MIE239" s="334"/>
      <c r="MIF239" s="334"/>
      <c r="MIG239" s="334"/>
      <c r="MIH239" s="333"/>
      <c r="MII239" s="333"/>
      <c r="MIJ239" s="332"/>
      <c r="MIK239" s="334"/>
      <c r="MIL239" s="333"/>
      <c r="MIM239" s="335"/>
      <c r="MIN239" s="335"/>
      <c r="MIO239" s="335"/>
      <c r="MIP239" s="335"/>
      <c r="MIQ239" s="335"/>
      <c r="MIR239" s="335"/>
      <c r="MIS239" s="334"/>
      <c r="MIT239" s="334"/>
      <c r="MIU239" s="334"/>
      <c r="MIV239" s="333"/>
      <c r="MIW239" s="333"/>
      <c r="MIX239" s="332"/>
      <c r="MIY239" s="334"/>
      <c r="MIZ239" s="333"/>
      <c r="MJA239" s="335"/>
      <c r="MJB239" s="335"/>
      <c r="MJC239" s="335"/>
      <c r="MJD239" s="335"/>
      <c r="MJE239" s="335"/>
      <c r="MJF239" s="335"/>
      <c r="MJG239" s="334"/>
      <c r="MJH239" s="334"/>
      <c r="MJI239" s="334"/>
      <c r="MJJ239" s="333"/>
      <c r="MJK239" s="333"/>
      <c r="MJL239" s="332"/>
      <c r="MJM239" s="334"/>
      <c r="MJN239" s="333"/>
      <c r="MJO239" s="335"/>
      <c r="MJP239" s="335"/>
      <c r="MJQ239" s="335"/>
      <c r="MJR239" s="335"/>
      <c r="MJS239" s="335"/>
      <c r="MJT239" s="335"/>
      <c r="MJU239" s="334"/>
      <c r="MJV239" s="334"/>
      <c r="MJW239" s="334"/>
      <c r="MJX239" s="333"/>
      <c r="MJY239" s="333"/>
      <c r="MJZ239" s="332"/>
      <c r="MKA239" s="334"/>
      <c r="MKB239" s="333"/>
      <c r="MKC239" s="335"/>
      <c r="MKD239" s="335"/>
      <c r="MKE239" s="335"/>
      <c r="MKF239" s="335"/>
      <c r="MKG239" s="335"/>
      <c r="MKH239" s="335"/>
      <c r="MKI239" s="334"/>
      <c r="MKJ239" s="334"/>
      <c r="MKK239" s="334"/>
      <c r="MKL239" s="333"/>
      <c r="MKM239" s="333"/>
      <c r="MKN239" s="332"/>
      <c r="MKO239" s="334"/>
      <c r="MKP239" s="333"/>
      <c r="MKQ239" s="335"/>
      <c r="MKR239" s="335"/>
      <c r="MKS239" s="335"/>
      <c r="MKT239" s="335"/>
      <c r="MKU239" s="335"/>
      <c r="MKV239" s="335"/>
      <c r="MKW239" s="334"/>
      <c r="MKX239" s="334"/>
      <c r="MKY239" s="334"/>
      <c r="MKZ239" s="333"/>
      <c r="MLA239" s="333"/>
      <c r="MLB239" s="332"/>
      <c r="MLC239" s="334"/>
      <c r="MLD239" s="333"/>
      <c r="MLE239" s="335"/>
      <c r="MLF239" s="335"/>
      <c r="MLG239" s="335"/>
      <c r="MLH239" s="335"/>
      <c r="MLI239" s="335"/>
      <c r="MLJ239" s="335"/>
      <c r="MLK239" s="334"/>
      <c r="MLL239" s="334"/>
      <c r="MLM239" s="334"/>
      <c r="MLN239" s="333"/>
      <c r="MLO239" s="333"/>
      <c r="MLP239" s="332"/>
      <c r="MLQ239" s="334"/>
      <c r="MLR239" s="333"/>
      <c r="MLS239" s="335"/>
      <c r="MLT239" s="335"/>
      <c r="MLU239" s="335"/>
      <c r="MLV239" s="335"/>
      <c r="MLW239" s="335"/>
      <c r="MLX239" s="335"/>
      <c r="MLY239" s="334"/>
      <c r="MLZ239" s="334"/>
      <c r="MMA239" s="334"/>
      <c r="MMB239" s="333"/>
      <c r="MMC239" s="333"/>
      <c r="MMD239" s="332"/>
      <c r="MME239" s="334"/>
      <c r="MMF239" s="333"/>
      <c r="MMG239" s="335"/>
      <c r="MMH239" s="335"/>
      <c r="MMI239" s="335"/>
      <c r="MMJ239" s="335"/>
      <c r="MMK239" s="335"/>
      <c r="MML239" s="335"/>
      <c r="MMM239" s="334"/>
      <c r="MMN239" s="334"/>
      <c r="MMO239" s="334"/>
      <c r="MMP239" s="333"/>
      <c r="MMQ239" s="333"/>
      <c r="MMR239" s="332"/>
      <c r="MMS239" s="334"/>
      <c r="MMT239" s="333"/>
      <c r="MMU239" s="335"/>
      <c r="MMV239" s="335"/>
      <c r="MMW239" s="335"/>
      <c r="MMX239" s="335"/>
      <c r="MMY239" s="335"/>
      <c r="MMZ239" s="335"/>
      <c r="MNA239" s="334"/>
      <c r="MNB239" s="334"/>
      <c r="MNC239" s="334"/>
      <c r="MND239" s="333"/>
      <c r="MNE239" s="333"/>
      <c r="MNF239" s="332"/>
      <c r="MNG239" s="334"/>
      <c r="MNH239" s="333"/>
      <c r="MNI239" s="335"/>
      <c r="MNJ239" s="335"/>
      <c r="MNK239" s="335"/>
      <c r="MNL239" s="335"/>
      <c r="MNM239" s="335"/>
      <c r="MNN239" s="335"/>
      <c r="MNO239" s="334"/>
      <c r="MNP239" s="334"/>
      <c r="MNQ239" s="334"/>
      <c r="MNR239" s="333"/>
      <c r="MNS239" s="333"/>
      <c r="MNT239" s="332"/>
      <c r="MNU239" s="334"/>
      <c r="MNV239" s="333"/>
      <c r="MNW239" s="335"/>
      <c r="MNX239" s="335"/>
      <c r="MNY239" s="335"/>
      <c r="MNZ239" s="335"/>
      <c r="MOA239" s="335"/>
      <c r="MOB239" s="335"/>
      <c r="MOC239" s="334"/>
      <c r="MOD239" s="334"/>
      <c r="MOE239" s="334"/>
      <c r="MOF239" s="333"/>
      <c r="MOG239" s="333"/>
      <c r="MOH239" s="332"/>
      <c r="MOI239" s="334"/>
      <c r="MOJ239" s="333"/>
      <c r="MOK239" s="335"/>
      <c r="MOL239" s="335"/>
      <c r="MOM239" s="335"/>
      <c r="MON239" s="335"/>
      <c r="MOO239" s="335"/>
      <c r="MOP239" s="335"/>
      <c r="MOQ239" s="334"/>
      <c r="MOR239" s="334"/>
      <c r="MOS239" s="334"/>
      <c r="MOT239" s="333"/>
      <c r="MOU239" s="333"/>
      <c r="MOV239" s="332"/>
      <c r="MOW239" s="334"/>
      <c r="MOX239" s="333"/>
      <c r="MOY239" s="335"/>
      <c r="MOZ239" s="335"/>
      <c r="MPA239" s="335"/>
      <c r="MPB239" s="335"/>
      <c r="MPC239" s="335"/>
      <c r="MPD239" s="335"/>
      <c r="MPE239" s="334"/>
      <c r="MPF239" s="334"/>
      <c r="MPG239" s="334"/>
      <c r="MPH239" s="333"/>
      <c r="MPI239" s="333"/>
      <c r="MPJ239" s="332"/>
      <c r="MPK239" s="334"/>
      <c r="MPL239" s="333"/>
      <c r="MPM239" s="335"/>
      <c r="MPN239" s="335"/>
      <c r="MPO239" s="335"/>
      <c r="MPP239" s="335"/>
      <c r="MPQ239" s="335"/>
      <c r="MPR239" s="335"/>
      <c r="MPS239" s="334"/>
      <c r="MPT239" s="334"/>
      <c r="MPU239" s="334"/>
      <c r="MPV239" s="333"/>
      <c r="MPW239" s="333"/>
      <c r="MPX239" s="332"/>
      <c r="MPY239" s="334"/>
      <c r="MPZ239" s="333"/>
      <c r="MQA239" s="335"/>
      <c r="MQB239" s="335"/>
      <c r="MQC239" s="335"/>
      <c r="MQD239" s="335"/>
      <c r="MQE239" s="335"/>
      <c r="MQF239" s="335"/>
      <c r="MQG239" s="334"/>
      <c r="MQH239" s="334"/>
      <c r="MQI239" s="334"/>
      <c r="MQJ239" s="333"/>
      <c r="MQK239" s="333"/>
      <c r="MQL239" s="332"/>
      <c r="MQM239" s="334"/>
      <c r="MQN239" s="333"/>
      <c r="MQO239" s="335"/>
      <c r="MQP239" s="335"/>
      <c r="MQQ239" s="335"/>
      <c r="MQR239" s="335"/>
      <c r="MQS239" s="335"/>
      <c r="MQT239" s="335"/>
      <c r="MQU239" s="334"/>
      <c r="MQV239" s="334"/>
      <c r="MQW239" s="334"/>
      <c r="MQX239" s="333"/>
      <c r="MQY239" s="333"/>
      <c r="MQZ239" s="332"/>
      <c r="MRA239" s="334"/>
      <c r="MRB239" s="333"/>
      <c r="MRC239" s="335"/>
      <c r="MRD239" s="335"/>
      <c r="MRE239" s="335"/>
      <c r="MRF239" s="335"/>
      <c r="MRG239" s="335"/>
      <c r="MRH239" s="335"/>
      <c r="MRI239" s="334"/>
      <c r="MRJ239" s="334"/>
      <c r="MRK239" s="334"/>
      <c r="MRL239" s="333"/>
      <c r="MRM239" s="333"/>
      <c r="MRN239" s="332"/>
      <c r="MRO239" s="334"/>
      <c r="MRP239" s="333"/>
      <c r="MRQ239" s="335"/>
      <c r="MRR239" s="335"/>
      <c r="MRS239" s="335"/>
      <c r="MRT239" s="335"/>
      <c r="MRU239" s="335"/>
      <c r="MRV239" s="335"/>
      <c r="MRW239" s="334"/>
      <c r="MRX239" s="334"/>
      <c r="MRY239" s="334"/>
      <c r="MRZ239" s="333"/>
      <c r="MSA239" s="333"/>
      <c r="MSB239" s="332"/>
      <c r="MSC239" s="334"/>
      <c r="MSD239" s="333"/>
      <c r="MSE239" s="335"/>
      <c r="MSF239" s="335"/>
      <c r="MSG239" s="335"/>
      <c r="MSH239" s="335"/>
      <c r="MSI239" s="335"/>
      <c r="MSJ239" s="335"/>
      <c r="MSK239" s="334"/>
      <c r="MSL239" s="334"/>
      <c r="MSM239" s="334"/>
      <c r="MSN239" s="333"/>
      <c r="MSO239" s="333"/>
      <c r="MSP239" s="332"/>
      <c r="MSQ239" s="334"/>
      <c r="MSR239" s="333"/>
      <c r="MSS239" s="335"/>
      <c r="MST239" s="335"/>
      <c r="MSU239" s="335"/>
      <c r="MSV239" s="335"/>
      <c r="MSW239" s="335"/>
      <c r="MSX239" s="335"/>
      <c r="MSY239" s="334"/>
      <c r="MSZ239" s="334"/>
      <c r="MTA239" s="334"/>
      <c r="MTB239" s="333"/>
      <c r="MTC239" s="333"/>
      <c r="MTD239" s="332"/>
      <c r="MTE239" s="334"/>
      <c r="MTF239" s="333"/>
      <c r="MTG239" s="335"/>
      <c r="MTH239" s="335"/>
      <c r="MTI239" s="335"/>
      <c r="MTJ239" s="335"/>
      <c r="MTK239" s="335"/>
      <c r="MTL239" s="335"/>
      <c r="MTM239" s="334"/>
      <c r="MTN239" s="334"/>
      <c r="MTO239" s="334"/>
      <c r="MTP239" s="333"/>
      <c r="MTQ239" s="333"/>
      <c r="MTR239" s="332"/>
      <c r="MTS239" s="334"/>
      <c r="MTT239" s="333"/>
      <c r="MTU239" s="335"/>
      <c r="MTV239" s="335"/>
      <c r="MTW239" s="335"/>
      <c r="MTX239" s="335"/>
      <c r="MTY239" s="335"/>
      <c r="MTZ239" s="335"/>
      <c r="MUA239" s="334"/>
      <c r="MUB239" s="334"/>
      <c r="MUC239" s="334"/>
      <c r="MUD239" s="333"/>
      <c r="MUE239" s="333"/>
      <c r="MUF239" s="332"/>
      <c r="MUG239" s="334"/>
      <c r="MUH239" s="333"/>
      <c r="MUI239" s="335"/>
      <c r="MUJ239" s="335"/>
      <c r="MUK239" s="335"/>
      <c r="MUL239" s="335"/>
      <c r="MUM239" s="335"/>
      <c r="MUN239" s="335"/>
      <c r="MUO239" s="334"/>
      <c r="MUP239" s="334"/>
      <c r="MUQ239" s="334"/>
      <c r="MUR239" s="333"/>
      <c r="MUS239" s="333"/>
      <c r="MUT239" s="332"/>
      <c r="MUU239" s="334"/>
      <c r="MUV239" s="333"/>
      <c r="MUW239" s="335"/>
      <c r="MUX239" s="335"/>
      <c r="MUY239" s="335"/>
      <c r="MUZ239" s="335"/>
      <c r="MVA239" s="335"/>
      <c r="MVB239" s="335"/>
      <c r="MVC239" s="334"/>
      <c r="MVD239" s="334"/>
      <c r="MVE239" s="334"/>
      <c r="MVF239" s="333"/>
      <c r="MVG239" s="333"/>
      <c r="MVH239" s="332"/>
      <c r="MVI239" s="334"/>
      <c r="MVJ239" s="333"/>
      <c r="MVK239" s="335"/>
      <c r="MVL239" s="335"/>
      <c r="MVM239" s="335"/>
      <c r="MVN239" s="335"/>
      <c r="MVO239" s="335"/>
      <c r="MVP239" s="335"/>
      <c r="MVQ239" s="334"/>
      <c r="MVR239" s="334"/>
      <c r="MVS239" s="334"/>
      <c r="MVT239" s="333"/>
      <c r="MVU239" s="333"/>
      <c r="MVV239" s="332"/>
      <c r="MVW239" s="334"/>
      <c r="MVX239" s="333"/>
      <c r="MVY239" s="335"/>
      <c r="MVZ239" s="335"/>
      <c r="MWA239" s="335"/>
      <c r="MWB239" s="335"/>
      <c r="MWC239" s="335"/>
      <c r="MWD239" s="335"/>
      <c r="MWE239" s="334"/>
      <c r="MWF239" s="334"/>
      <c r="MWG239" s="334"/>
      <c r="MWH239" s="333"/>
      <c r="MWI239" s="333"/>
      <c r="MWJ239" s="332"/>
      <c r="MWK239" s="334"/>
      <c r="MWL239" s="333"/>
      <c r="MWM239" s="335"/>
      <c r="MWN239" s="335"/>
      <c r="MWO239" s="335"/>
      <c r="MWP239" s="335"/>
      <c r="MWQ239" s="335"/>
      <c r="MWR239" s="335"/>
      <c r="MWS239" s="334"/>
      <c r="MWT239" s="334"/>
      <c r="MWU239" s="334"/>
      <c r="MWV239" s="333"/>
      <c r="MWW239" s="333"/>
      <c r="MWX239" s="332"/>
      <c r="MWY239" s="334"/>
      <c r="MWZ239" s="333"/>
      <c r="MXA239" s="335"/>
      <c r="MXB239" s="335"/>
      <c r="MXC239" s="335"/>
      <c r="MXD239" s="335"/>
      <c r="MXE239" s="335"/>
      <c r="MXF239" s="335"/>
      <c r="MXG239" s="334"/>
      <c r="MXH239" s="334"/>
      <c r="MXI239" s="334"/>
      <c r="MXJ239" s="333"/>
      <c r="MXK239" s="333"/>
      <c r="MXL239" s="332"/>
      <c r="MXM239" s="334"/>
      <c r="MXN239" s="333"/>
      <c r="MXO239" s="335"/>
      <c r="MXP239" s="335"/>
      <c r="MXQ239" s="335"/>
      <c r="MXR239" s="335"/>
      <c r="MXS239" s="335"/>
      <c r="MXT239" s="335"/>
      <c r="MXU239" s="334"/>
      <c r="MXV239" s="334"/>
      <c r="MXW239" s="334"/>
      <c r="MXX239" s="333"/>
      <c r="MXY239" s="333"/>
      <c r="MXZ239" s="332"/>
      <c r="MYA239" s="334"/>
      <c r="MYB239" s="333"/>
      <c r="MYC239" s="335"/>
      <c r="MYD239" s="335"/>
      <c r="MYE239" s="335"/>
      <c r="MYF239" s="335"/>
      <c r="MYG239" s="335"/>
      <c r="MYH239" s="335"/>
      <c r="MYI239" s="334"/>
      <c r="MYJ239" s="334"/>
      <c r="MYK239" s="334"/>
      <c r="MYL239" s="333"/>
      <c r="MYM239" s="333"/>
      <c r="MYN239" s="332"/>
      <c r="MYO239" s="334"/>
      <c r="MYP239" s="333"/>
      <c r="MYQ239" s="335"/>
      <c r="MYR239" s="335"/>
      <c r="MYS239" s="335"/>
      <c r="MYT239" s="335"/>
      <c r="MYU239" s="335"/>
      <c r="MYV239" s="335"/>
      <c r="MYW239" s="334"/>
      <c r="MYX239" s="334"/>
      <c r="MYY239" s="334"/>
      <c r="MYZ239" s="333"/>
      <c r="MZA239" s="333"/>
      <c r="MZB239" s="332"/>
      <c r="MZC239" s="334"/>
      <c r="MZD239" s="333"/>
      <c r="MZE239" s="335"/>
      <c r="MZF239" s="335"/>
      <c r="MZG239" s="335"/>
      <c r="MZH239" s="335"/>
      <c r="MZI239" s="335"/>
      <c r="MZJ239" s="335"/>
      <c r="MZK239" s="334"/>
      <c r="MZL239" s="334"/>
      <c r="MZM239" s="334"/>
      <c r="MZN239" s="333"/>
      <c r="MZO239" s="333"/>
      <c r="MZP239" s="332"/>
      <c r="MZQ239" s="334"/>
      <c r="MZR239" s="333"/>
      <c r="MZS239" s="335"/>
      <c r="MZT239" s="335"/>
      <c r="MZU239" s="335"/>
      <c r="MZV239" s="335"/>
      <c r="MZW239" s="335"/>
      <c r="MZX239" s="335"/>
      <c r="MZY239" s="334"/>
      <c r="MZZ239" s="334"/>
      <c r="NAA239" s="334"/>
      <c r="NAB239" s="333"/>
      <c r="NAC239" s="333"/>
      <c r="NAD239" s="332"/>
      <c r="NAE239" s="334"/>
      <c r="NAF239" s="333"/>
      <c r="NAG239" s="335"/>
      <c r="NAH239" s="335"/>
      <c r="NAI239" s="335"/>
      <c r="NAJ239" s="335"/>
      <c r="NAK239" s="335"/>
      <c r="NAL239" s="335"/>
      <c r="NAM239" s="334"/>
      <c r="NAN239" s="334"/>
      <c r="NAO239" s="334"/>
      <c r="NAP239" s="333"/>
      <c r="NAQ239" s="333"/>
      <c r="NAR239" s="332"/>
      <c r="NAS239" s="334"/>
      <c r="NAT239" s="333"/>
      <c r="NAU239" s="335"/>
      <c r="NAV239" s="335"/>
      <c r="NAW239" s="335"/>
      <c r="NAX239" s="335"/>
      <c r="NAY239" s="335"/>
      <c r="NAZ239" s="335"/>
      <c r="NBA239" s="334"/>
      <c r="NBB239" s="334"/>
      <c r="NBC239" s="334"/>
      <c r="NBD239" s="333"/>
      <c r="NBE239" s="333"/>
      <c r="NBF239" s="332"/>
      <c r="NBG239" s="334"/>
      <c r="NBH239" s="333"/>
      <c r="NBI239" s="335"/>
      <c r="NBJ239" s="335"/>
      <c r="NBK239" s="335"/>
      <c r="NBL239" s="335"/>
      <c r="NBM239" s="335"/>
      <c r="NBN239" s="335"/>
      <c r="NBO239" s="334"/>
      <c r="NBP239" s="334"/>
      <c r="NBQ239" s="334"/>
      <c r="NBR239" s="333"/>
      <c r="NBS239" s="333"/>
      <c r="NBT239" s="332"/>
      <c r="NBU239" s="334"/>
      <c r="NBV239" s="333"/>
      <c r="NBW239" s="335"/>
      <c r="NBX239" s="335"/>
      <c r="NBY239" s="335"/>
      <c r="NBZ239" s="335"/>
      <c r="NCA239" s="335"/>
      <c r="NCB239" s="335"/>
      <c r="NCC239" s="334"/>
      <c r="NCD239" s="334"/>
      <c r="NCE239" s="334"/>
      <c r="NCF239" s="333"/>
      <c r="NCG239" s="333"/>
      <c r="NCH239" s="332"/>
      <c r="NCI239" s="334"/>
      <c r="NCJ239" s="333"/>
      <c r="NCK239" s="335"/>
      <c r="NCL239" s="335"/>
      <c r="NCM239" s="335"/>
      <c r="NCN239" s="335"/>
      <c r="NCO239" s="335"/>
      <c r="NCP239" s="335"/>
      <c r="NCQ239" s="334"/>
      <c r="NCR239" s="334"/>
      <c r="NCS239" s="334"/>
      <c r="NCT239" s="333"/>
      <c r="NCU239" s="333"/>
      <c r="NCV239" s="332"/>
      <c r="NCW239" s="334"/>
      <c r="NCX239" s="333"/>
      <c r="NCY239" s="335"/>
      <c r="NCZ239" s="335"/>
      <c r="NDA239" s="335"/>
      <c r="NDB239" s="335"/>
      <c r="NDC239" s="335"/>
      <c r="NDD239" s="335"/>
      <c r="NDE239" s="334"/>
      <c r="NDF239" s="334"/>
      <c r="NDG239" s="334"/>
      <c r="NDH239" s="333"/>
      <c r="NDI239" s="333"/>
      <c r="NDJ239" s="332"/>
      <c r="NDK239" s="334"/>
      <c r="NDL239" s="333"/>
      <c r="NDM239" s="335"/>
      <c r="NDN239" s="335"/>
      <c r="NDO239" s="335"/>
      <c r="NDP239" s="335"/>
      <c r="NDQ239" s="335"/>
      <c r="NDR239" s="335"/>
      <c r="NDS239" s="334"/>
      <c r="NDT239" s="334"/>
      <c r="NDU239" s="334"/>
      <c r="NDV239" s="333"/>
      <c r="NDW239" s="333"/>
      <c r="NDX239" s="332"/>
      <c r="NDY239" s="334"/>
      <c r="NDZ239" s="333"/>
      <c r="NEA239" s="335"/>
      <c r="NEB239" s="335"/>
      <c r="NEC239" s="335"/>
      <c r="NED239" s="335"/>
      <c r="NEE239" s="335"/>
      <c r="NEF239" s="335"/>
      <c r="NEG239" s="334"/>
      <c r="NEH239" s="334"/>
      <c r="NEI239" s="334"/>
      <c r="NEJ239" s="333"/>
      <c r="NEK239" s="333"/>
      <c r="NEL239" s="332"/>
      <c r="NEM239" s="334"/>
      <c r="NEN239" s="333"/>
      <c r="NEO239" s="335"/>
      <c r="NEP239" s="335"/>
      <c r="NEQ239" s="335"/>
      <c r="NER239" s="335"/>
      <c r="NES239" s="335"/>
      <c r="NET239" s="335"/>
      <c r="NEU239" s="334"/>
      <c r="NEV239" s="334"/>
      <c r="NEW239" s="334"/>
      <c r="NEX239" s="333"/>
      <c r="NEY239" s="333"/>
      <c r="NEZ239" s="332"/>
      <c r="NFA239" s="334"/>
      <c r="NFB239" s="333"/>
      <c r="NFC239" s="335"/>
      <c r="NFD239" s="335"/>
      <c r="NFE239" s="335"/>
      <c r="NFF239" s="335"/>
      <c r="NFG239" s="335"/>
      <c r="NFH239" s="335"/>
      <c r="NFI239" s="334"/>
      <c r="NFJ239" s="334"/>
      <c r="NFK239" s="334"/>
      <c r="NFL239" s="333"/>
      <c r="NFM239" s="333"/>
      <c r="NFN239" s="332"/>
      <c r="NFO239" s="334"/>
      <c r="NFP239" s="333"/>
      <c r="NFQ239" s="335"/>
      <c r="NFR239" s="335"/>
      <c r="NFS239" s="335"/>
      <c r="NFT239" s="335"/>
      <c r="NFU239" s="335"/>
      <c r="NFV239" s="335"/>
      <c r="NFW239" s="334"/>
      <c r="NFX239" s="334"/>
      <c r="NFY239" s="334"/>
      <c r="NFZ239" s="333"/>
      <c r="NGA239" s="333"/>
      <c r="NGB239" s="332"/>
      <c r="NGC239" s="334"/>
      <c r="NGD239" s="333"/>
      <c r="NGE239" s="335"/>
      <c r="NGF239" s="335"/>
      <c r="NGG239" s="335"/>
      <c r="NGH239" s="335"/>
      <c r="NGI239" s="335"/>
      <c r="NGJ239" s="335"/>
      <c r="NGK239" s="334"/>
      <c r="NGL239" s="334"/>
      <c r="NGM239" s="334"/>
      <c r="NGN239" s="333"/>
      <c r="NGO239" s="333"/>
      <c r="NGP239" s="332"/>
      <c r="NGQ239" s="334"/>
      <c r="NGR239" s="333"/>
      <c r="NGS239" s="335"/>
      <c r="NGT239" s="335"/>
      <c r="NGU239" s="335"/>
      <c r="NGV239" s="335"/>
      <c r="NGW239" s="335"/>
      <c r="NGX239" s="335"/>
      <c r="NGY239" s="334"/>
      <c r="NGZ239" s="334"/>
      <c r="NHA239" s="334"/>
      <c r="NHB239" s="333"/>
      <c r="NHC239" s="333"/>
      <c r="NHD239" s="332"/>
      <c r="NHE239" s="334"/>
      <c r="NHF239" s="333"/>
      <c r="NHG239" s="335"/>
      <c r="NHH239" s="335"/>
      <c r="NHI239" s="335"/>
      <c r="NHJ239" s="335"/>
      <c r="NHK239" s="335"/>
      <c r="NHL239" s="335"/>
      <c r="NHM239" s="334"/>
      <c r="NHN239" s="334"/>
      <c r="NHO239" s="334"/>
      <c r="NHP239" s="333"/>
      <c r="NHQ239" s="333"/>
      <c r="NHR239" s="332"/>
      <c r="NHS239" s="334"/>
      <c r="NHT239" s="333"/>
      <c r="NHU239" s="335"/>
      <c r="NHV239" s="335"/>
      <c r="NHW239" s="335"/>
      <c r="NHX239" s="335"/>
      <c r="NHY239" s="335"/>
      <c r="NHZ239" s="335"/>
      <c r="NIA239" s="334"/>
      <c r="NIB239" s="334"/>
      <c r="NIC239" s="334"/>
      <c r="NID239" s="333"/>
      <c r="NIE239" s="333"/>
      <c r="NIF239" s="332"/>
      <c r="NIG239" s="334"/>
      <c r="NIH239" s="333"/>
      <c r="NII239" s="335"/>
      <c r="NIJ239" s="335"/>
      <c r="NIK239" s="335"/>
      <c r="NIL239" s="335"/>
      <c r="NIM239" s="335"/>
      <c r="NIN239" s="335"/>
      <c r="NIO239" s="334"/>
      <c r="NIP239" s="334"/>
      <c r="NIQ239" s="334"/>
      <c r="NIR239" s="333"/>
      <c r="NIS239" s="333"/>
      <c r="NIT239" s="332"/>
      <c r="NIU239" s="334"/>
      <c r="NIV239" s="333"/>
      <c r="NIW239" s="335"/>
      <c r="NIX239" s="335"/>
      <c r="NIY239" s="335"/>
      <c r="NIZ239" s="335"/>
      <c r="NJA239" s="335"/>
      <c r="NJB239" s="335"/>
      <c r="NJC239" s="334"/>
      <c r="NJD239" s="334"/>
      <c r="NJE239" s="334"/>
      <c r="NJF239" s="333"/>
      <c r="NJG239" s="333"/>
      <c r="NJH239" s="332"/>
      <c r="NJI239" s="334"/>
      <c r="NJJ239" s="333"/>
      <c r="NJK239" s="335"/>
      <c r="NJL239" s="335"/>
      <c r="NJM239" s="335"/>
      <c r="NJN239" s="335"/>
      <c r="NJO239" s="335"/>
      <c r="NJP239" s="335"/>
      <c r="NJQ239" s="334"/>
      <c r="NJR239" s="334"/>
      <c r="NJS239" s="334"/>
      <c r="NJT239" s="333"/>
      <c r="NJU239" s="333"/>
      <c r="NJV239" s="332"/>
      <c r="NJW239" s="334"/>
      <c r="NJX239" s="333"/>
      <c r="NJY239" s="335"/>
      <c r="NJZ239" s="335"/>
      <c r="NKA239" s="335"/>
      <c r="NKB239" s="335"/>
      <c r="NKC239" s="335"/>
      <c r="NKD239" s="335"/>
      <c r="NKE239" s="334"/>
      <c r="NKF239" s="334"/>
      <c r="NKG239" s="334"/>
      <c r="NKH239" s="333"/>
      <c r="NKI239" s="333"/>
      <c r="NKJ239" s="332"/>
      <c r="NKK239" s="334"/>
      <c r="NKL239" s="333"/>
      <c r="NKM239" s="335"/>
      <c r="NKN239" s="335"/>
      <c r="NKO239" s="335"/>
      <c r="NKP239" s="335"/>
      <c r="NKQ239" s="335"/>
      <c r="NKR239" s="335"/>
      <c r="NKS239" s="334"/>
      <c r="NKT239" s="334"/>
      <c r="NKU239" s="334"/>
      <c r="NKV239" s="333"/>
      <c r="NKW239" s="333"/>
      <c r="NKX239" s="332"/>
      <c r="NKY239" s="334"/>
      <c r="NKZ239" s="333"/>
      <c r="NLA239" s="335"/>
      <c r="NLB239" s="335"/>
      <c r="NLC239" s="335"/>
      <c r="NLD239" s="335"/>
      <c r="NLE239" s="335"/>
      <c r="NLF239" s="335"/>
      <c r="NLG239" s="334"/>
      <c r="NLH239" s="334"/>
      <c r="NLI239" s="334"/>
      <c r="NLJ239" s="333"/>
      <c r="NLK239" s="333"/>
      <c r="NLL239" s="332"/>
      <c r="NLM239" s="334"/>
      <c r="NLN239" s="333"/>
      <c r="NLO239" s="335"/>
      <c r="NLP239" s="335"/>
      <c r="NLQ239" s="335"/>
      <c r="NLR239" s="335"/>
      <c r="NLS239" s="335"/>
      <c r="NLT239" s="335"/>
      <c r="NLU239" s="334"/>
      <c r="NLV239" s="334"/>
      <c r="NLW239" s="334"/>
      <c r="NLX239" s="333"/>
      <c r="NLY239" s="333"/>
      <c r="NLZ239" s="332"/>
      <c r="NMA239" s="334"/>
      <c r="NMB239" s="333"/>
      <c r="NMC239" s="335"/>
      <c r="NMD239" s="335"/>
      <c r="NME239" s="335"/>
      <c r="NMF239" s="335"/>
      <c r="NMG239" s="335"/>
      <c r="NMH239" s="335"/>
      <c r="NMI239" s="334"/>
      <c r="NMJ239" s="334"/>
      <c r="NMK239" s="334"/>
      <c r="NML239" s="333"/>
      <c r="NMM239" s="333"/>
      <c r="NMN239" s="332"/>
      <c r="NMO239" s="334"/>
      <c r="NMP239" s="333"/>
      <c r="NMQ239" s="335"/>
      <c r="NMR239" s="335"/>
      <c r="NMS239" s="335"/>
      <c r="NMT239" s="335"/>
      <c r="NMU239" s="335"/>
      <c r="NMV239" s="335"/>
      <c r="NMW239" s="334"/>
      <c r="NMX239" s="334"/>
      <c r="NMY239" s="334"/>
      <c r="NMZ239" s="333"/>
      <c r="NNA239" s="333"/>
      <c r="NNB239" s="332"/>
      <c r="NNC239" s="334"/>
      <c r="NND239" s="333"/>
      <c r="NNE239" s="335"/>
      <c r="NNF239" s="335"/>
      <c r="NNG239" s="335"/>
      <c r="NNH239" s="335"/>
      <c r="NNI239" s="335"/>
      <c r="NNJ239" s="335"/>
      <c r="NNK239" s="334"/>
      <c r="NNL239" s="334"/>
      <c r="NNM239" s="334"/>
      <c r="NNN239" s="333"/>
      <c r="NNO239" s="333"/>
      <c r="NNP239" s="332"/>
      <c r="NNQ239" s="334"/>
      <c r="NNR239" s="333"/>
      <c r="NNS239" s="335"/>
      <c r="NNT239" s="335"/>
      <c r="NNU239" s="335"/>
      <c r="NNV239" s="335"/>
      <c r="NNW239" s="335"/>
      <c r="NNX239" s="335"/>
      <c r="NNY239" s="334"/>
      <c r="NNZ239" s="334"/>
      <c r="NOA239" s="334"/>
      <c r="NOB239" s="333"/>
      <c r="NOC239" s="333"/>
      <c r="NOD239" s="332"/>
      <c r="NOE239" s="334"/>
      <c r="NOF239" s="333"/>
      <c r="NOG239" s="335"/>
      <c r="NOH239" s="335"/>
      <c r="NOI239" s="335"/>
      <c r="NOJ239" s="335"/>
      <c r="NOK239" s="335"/>
      <c r="NOL239" s="335"/>
      <c r="NOM239" s="334"/>
      <c r="NON239" s="334"/>
      <c r="NOO239" s="334"/>
      <c r="NOP239" s="333"/>
      <c r="NOQ239" s="333"/>
      <c r="NOR239" s="332"/>
      <c r="NOS239" s="334"/>
      <c r="NOT239" s="333"/>
      <c r="NOU239" s="335"/>
      <c r="NOV239" s="335"/>
      <c r="NOW239" s="335"/>
      <c r="NOX239" s="335"/>
      <c r="NOY239" s="335"/>
      <c r="NOZ239" s="335"/>
      <c r="NPA239" s="334"/>
      <c r="NPB239" s="334"/>
      <c r="NPC239" s="334"/>
      <c r="NPD239" s="333"/>
      <c r="NPE239" s="333"/>
      <c r="NPF239" s="332"/>
      <c r="NPG239" s="334"/>
      <c r="NPH239" s="333"/>
      <c r="NPI239" s="335"/>
      <c r="NPJ239" s="335"/>
      <c r="NPK239" s="335"/>
      <c r="NPL239" s="335"/>
      <c r="NPM239" s="335"/>
      <c r="NPN239" s="335"/>
      <c r="NPO239" s="334"/>
      <c r="NPP239" s="334"/>
      <c r="NPQ239" s="334"/>
      <c r="NPR239" s="333"/>
      <c r="NPS239" s="333"/>
      <c r="NPT239" s="332"/>
      <c r="NPU239" s="334"/>
      <c r="NPV239" s="333"/>
      <c r="NPW239" s="335"/>
      <c r="NPX239" s="335"/>
      <c r="NPY239" s="335"/>
      <c r="NPZ239" s="335"/>
      <c r="NQA239" s="335"/>
      <c r="NQB239" s="335"/>
      <c r="NQC239" s="334"/>
      <c r="NQD239" s="334"/>
      <c r="NQE239" s="334"/>
      <c r="NQF239" s="333"/>
      <c r="NQG239" s="333"/>
      <c r="NQH239" s="332"/>
      <c r="NQI239" s="334"/>
      <c r="NQJ239" s="333"/>
      <c r="NQK239" s="335"/>
      <c r="NQL239" s="335"/>
      <c r="NQM239" s="335"/>
      <c r="NQN239" s="335"/>
      <c r="NQO239" s="335"/>
      <c r="NQP239" s="335"/>
      <c r="NQQ239" s="334"/>
      <c r="NQR239" s="334"/>
      <c r="NQS239" s="334"/>
      <c r="NQT239" s="333"/>
      <c r="NQU239" s="333"/>
      <c r="NQV239" s="332"/>
      <c r="NQW239" s="334"/>
      <c r="NQX239" s="333"/>
      <c r="NQY239" s="335"/>
      <c r="NQZ239" s="335"/>
      <c r="NRA239" s="335"/>
      <c r="NRB239" s="335"/>
      <c r="NRC239" s="335"/>
      <c r="NRD239" s="335"/>
      <c r="NRE239" s="334"/>
      <c r="NRF239" s="334"/>
      <c r="NRG239" s="334"/>
      <c r="NRH239" s="333"/>
      <c r="NRI239" s="333"/>
      <c r="NRJ239" s="332"/>
      <c r="NRK239" s="334"/>
      <c r="NRL239" s="333"/>
      <c r="NRM239" s="335"/>
      <c r="NRN239" s="335"/>
      <c r="NRO239" s="335"/>
      <c r="NRP239" s="335"/>
      <c r="NRQ239" s="335"/>
      <c r="NRR239" s="335"/>
      <c r="NRS239" s="334"/>
      <c r="NRT239" s="334"/>
      <c r="NRU239" s="334"/>
      <c r="NRV239" s="333"/>
      <c r="NRW239" s="333"/>
      <c r="NRX239" s="332"/>
      <c r="NRY239" s="334"/>
      <c r="NRZ239" s="333"/>
      <c r="NSA239" s="335"/>
      <c r="NSB239" s="335"/>
      <c r="NSC239" s="335"/>
      <c r="NSD239" s="335"/>
      <c r="NSE239" s="335"/>
      <c r="NSF239" s="335"/>
      <c r="NSG239" s="334"/>
      <c r="NSH239" s="334"/>
      <c r="NSI239" s="334"/>
      <c r="NSJ239" s="333"/>
      <c r="NSK239" s="333"/>
      <c r="NSL239" s="332"/>
      <c r="NSM239" s="334"/>
      <c r="NSN239" s="333"/>
      <c r="NSO239" s="335"/>
      <c r="NSP239" s="335"/>
      <c r="NSQ239" s="335"/>
      <c r="NSR239" s="335"/>
      <c r="NSS239" s="335"/>
      <c r="NST239" s="335"/>
      <c r="NSU239" s="334"/>
      <c r="NSV239" s="334"/>
      <c r="NSW239" s="334"/>
      <c r="NSX239" s="333"/>
      <c r="NSY239" s="333"/>
      <c r="NSZ239" s="332"/>
      <c r="NTA239" s="334"/>
      <c r="NTB239" s="333"/>
      <c r="NTC239" s="335"/>
      <c r="NTD239" s="335"/>
      <c r="NTE239" s="335"/>
      <c r="NTF239" s="335"/>
      <c r="NTG239" s="335"/>
      <c r="NTH239" s="335"/>
      <c r="NTI239" s="334"/>
      <c r="NTJ239" s="334"/>
      <c r="NTK239" s="334"/>
      <c r="NTL239" s="333"/>
      <c r="NTM239" s="333"/>
      <c r="NTN239" s="332"/>
      <c r="NTO239" s="334"/>
      <c r="NTP239" s="333"/>
      <c r="NTQ239" s="335"/>
      <c r="NTR239" s="335"/>
      <c r="NTS239" s="335"/>
      <c r="NTT239" s="335"/>
      <c r="NTU239" s="335"/>
      <c r="NTV239" s="335"/>
      <c r="NTW239" s="334"/>
      <c r="NTX239" s="334"/>
      <c r="NTY239" s="334"/>
      <c r="NTZ239" s="333"/>
      <c r="NUA239" s="333"/>
      <c r="NUB239" s="332"/>
      <c r="NUC239" s="334"/>
      <c r="NUD239" s="333"/>
      <c r="NUE239" s="335"/>
      <c r="NUF239" s="335"/>
      <c r="NUG239" s="335"/>
      <c r="NUH239" s="335"/>
      <c r="NUI239" s="335"/>
      <c r="NUJ239" s="335"/>
      <c r="NUK239" s="334"/>
      <c r="NUL239" s="334"/>
      <c r="NUM239" s="334"/>
      <c r="NUN239" s="333"/>
      <c r="NUO239" s="333"/>
      <c r="NUP239" s="332"/>
      <c r="NUQ239" s="334"/>
      <c r="NUR239" s="333"/>
      <c r="NUS239" s="335"/>
      <c r="NUT239" s="335"/>
      <c r="NUU239" s="335"/>
      <c r="NUV239" s="335"/>
      <c r="NUW239" s="335"/>
      <c r="NUX239" s="335"/>
      <c r="NUY239" s="334"/>
      <c r="NUZ239" s="334"/>
      <c r="NVA239" s="334"/>
      <c r="NVB239" s="333"/>
      <c r="NVC239" s="333"/>
      <c r="NVD239" s="332"/>
      <c r="NVE239" s="334"/>
      <c r="NVF239" s="333"/>
      <c r="NVG239" s="335"/>
      <c r="NVH239" s="335"/>
      <c r="NVI239" s="335"/>
      <c r="NVJ239" s="335"/>
      <c r="NVK239" s="335"/>
      <c r="NVL239" s="335"/>
      <c r="NVM239" s="334"/>
      <c r="NVN239" s="334"/>
      <c r="NVO239" s="334"/>
      <c r="NVP239" s="333"/>
      <c r="NVQ239" s="333"/>
      <c r="NVR239" s="332"/>
      <c r="NVS239" s="334"/>
      <c r="NVT239" s="333"/>
      <c r="NVU239" s="335"/>
      <c r="NVV239" s="335"/>
      <c r="NVW239" s="335"/>
      <c r="NVX239" s="335"/>
      <c r="NVY239" s="335"/>
      <c r="NVZ239" s="335"/>
      <c r="NWA239" s="334"/>
      <c r="NWB239" s="334"/>
      <c r="NWC239" s="334"/>
      <c r="NWD239" s="333"/>
      <c r="NWE239" s="333"/>
      <c r="NWF239" s="332"/>
      <c r="NWG239" s="334"/>
      <c r="NWH239" s="333"/>
      <c r="NWI239" s="335"/>
      <c r="NWJ239" s="335"/>
      <c r="NWK239" s="335"/>
      <c r="NWL239" s="335"/>
      <c r="NWM239" s="335"/>
      <c r="NWN239" s="335"/>
      <c r="NWO239" s="334"/>
      <c r="NWP239" s="334"/>
      <c r="NWQ239" s="334"/>
      <c r="NWR239" s="333"/>
      <c r="NWS239" s="333"/>
      <c r="NWT239" s="332"/>
      <c r="NWU239" s="334"/>
      <c r="NWV239" s="333"/>
      <c r="NWW239" s="335"/>
      <c r="NWX239" s="335"/>
      <c r="NWY239" s="335"/>
      <c r="NWZ239" s="335"/>
      <c r="NXA239" s="335"/>
      <c r="NXB239" s="335"/>
      <c r="NXC239" s="334"/>
      <c r="NXD239" s="334"/>
      <c r="NXE239" s="334"/>
      <c r="NXF239" s="333"/>
      <c r="NXG239" s="333"/>
      <c r="NXH239" s="332"/>
      <c r="NXI239" s="334"/>
      <c r="NXJ239" s="333"/>
      <c r="NXK239" s="335"/>
      <c r="NXL239" s="335"/>
      <c r="NXM239" s="335"/>
      <c r="NXN239" s="335"/>
      <c r="NXO239" s="335"/>
      <c r="NXP239" s="335"/>
      <c r="NXQ239" s="334"/>
      <c r="NXR239" s="334"/>
      <c r="NXS239" s="334"/>
      <c r="NXT239" s="333"/>
      <c r="NXU239" s="333"/>
      <c r="NXV239" s="332"/>
      <c r="NXW239" s="334"/>
      <c r="NXX239" s="333"/>
      <c r="NXY239" s="335"/>
      <c r="NXZ239" s="335"/>
      <c r="NYA239" s="335"/>
      <c r="NYB239" s="335"/>
      <c r="NYC239" s="335"/>
      <c r="NYD239" s="335"/>
      <c r="NYE239" s="334"/>
      <c r="NYF239" s="334"/>
      <c r="NYG239" s="334"/>
      <c r="NYH239" s="333"/>
      <c r="NYI239" s="333"/>
      <c r="NYJ239" s="332"/>
      <c r="NYK239" s="334"/>
      <c r="NYL239" s="333"/>
      <c r="NYM239" s="335"/>
      <c r="NYN239" s="335"/>
      <c r="NYO239" s="335"/>
      <c r="NYP239" s="335"/>
      <c r="NYQ239" s="335"/>
      <c r="NYR239" s="335"/>
      <c r="NYS239" s="334"/>
      <c r="NYT239" s="334"/>
      <c r="NYU239" s="334"/>
      <c r="NYV239" s="333"/>
      <c r="NYW239" s="333"/>
      <c r="NYX239" s="332"/>
      <c r="NYY239" s="334"/>
      <c r="NYZ239" s="333"/>
      <c r="NZA239" s="335"/>
      <c r="NZB239" s="335"/>
      <c r="NZC239" s="335"/>
      <c r="NZD239" s="335"/>
      <c r="NZE239" s="335"/>
      <c r="NZF239" s="335"/>
      <c r="NZG239" s="334"/>
      <c r="NZH239" s="334"/>
      <c r="NZI239" s="334"/>
      <c r="NZJ239" s="333"/>
      <c r="NZK239" s="333"/>
      <c r="NZL239" s="332"/>
      <c r="NZM239" s="334"/>
      <c r="NZN239" s="333"/>
      <c r="NZO239" s="335"/>
      <c r="NZP239" s="335"/>
      <c r="NZQ239" s="335"/>
      <c r="NZR239" s="335"/>
      <c r="NZS239" s="335"/>
      <c r="NZT239" s="335"/>
      <c r="NZU239" s="334"/>
      <c r="NZV239" s="334"/>
      <c r="NZW239" s="334"/>
      <c r="NZX239" s="333"/>
      <c r="NZY239" s="333"/>
      <c r="NZZ239" s="332"/>
      <c r="OAA239" s="334"/>
      <c r="OAB239" s="333"/>
      <c r="OAC239" s="335"/>
      <c r="OAD239" s="335"/>
      <c r="OAE239" s="335"/>
      <c r="OAF239" s="335"/>
      <c r="OAG239" s="335"/>
      <c r="OAH239" s="335"/>
      <c r="OAI239" s="334"/>
      <c r="OAJ239" s="334"/>
      <c r="OAK239" s="334"/>
      <c r="OAL239" s="333"/>
      <c r="OAM239" s="333"/>
      <c r="OAN239" s="332"/>
      <c r="OAO239" s="334"/>
      <c r="OAP239" s="333"/>
      <c r="OAQ239" s="335"/>
      <c r="OAR239" s="335"/>
      <c r="OAS239" s="335"/>
      <c r="OAT239" s="335"/>
      <c r="OAU239" s="335"/>
      <c r="OAV239" s="335"/>
      <c r="OAW239" s="334"/>
      <c r="OAX239" s="334"/>
      <c r="OAY239" s="334"/>
      <c r="OAZ239" s="333"/>
      <c r="OBA239" s="333"/>
      <c r="OBB239" s="332"/>
      <c r="OBC239" s="334"/>
      <c r="OBD239" s="333"/>
      <c r="OBE239" s="335"/>
      <c r="OBF239" s="335"/>
      <c r="OBG239" s="335"/>
      <c r="OBH239" s="335"/>
      <c r="OBI239" s="335"/>
      <c r="OBJ239" s="335"/>
      <c r="OBK239" s="334"/>
      <c r="OBL239" s="334"/>
      <c r="OBM239" s="334"/>
      <c r="OBN239" s="333"/>
      <c r="OBO239" s="333"/>
      <c r="OBP239" s="332"/>
      <c r="OBQ239" s="334"/>
      <c r="OBR239" s="333"/>
      <c r="OBS239" s="335"/>
      <c r="OBT239" s="335"/>
      <c r="OBU239" s="335"/>
      <c r="OBV239" s="335"/>
      <c r="OBW239" s="335"/>
      <c r="OBX239" s="335"/>
      <c r="OBY239" s="334"/>
      <c r="OBZ239" s="334"/>
      <c r="OCA239" s="334"/>
      <c r="OCB239" s="333"/>
      <c r="OCC239" s="333"/>
      <c r="OCD239" s="332"/>
      <c r="OCE239" s="334"/>
      <c r="OCF239" s="333"/>
      <c r="OCG239" s="335"/>
      <c r="OCH239" s="335"/>
      <c r="OCI239" s="335"/>
      <c r="OCJ239" s="335"/>
      <c r="OCK239" s="335"/>
      <c r="OCL239" s="335"/>
      <c r="OCM239" s="334"/>
      <c r="OCN239" s="334"/>
      <c r="OCO239" s="334"/>
      <c r="OCP239" s="333"/>
      <c r="OCQ239" s="333"/>
      <c r="OCR239" s="332"/>
      <c r="OCS239" s="334"/>
      <c r="OCT239" s="333"/>
      <c r="OCU239" s="335"/>
      <c r="OCV239" s="335"/>
      <c r="OCW239" s="335"/>
      <c r="OCX239" s="335"/>
      <c r="OCY239" s="335"/>
      <c r="OCZ239" s="335"/>
      <c r="ODA239" s="334"/>
      <c r="ODB239" s="334"/>
      <c r="ODC239" s="334"/>
      <c r="ODD239" s="333"/>
      <c r="ODE239" s="333"/>
      <c r="ODF239" s="332"/>
      <c r="ODG239" s="334"/>
      <c r="ODH239" s="333"/>
      <c r="ODI239" s="335"/>
      <c r="ODJ239" s="335"/>
      <c r="ODK239" s="335"/>
      <c r="ODL239" s="335"/>
      <c r="ODM239" s="335"/>
      <c r="ODN239" s="335"/>
      <c r="ODO239" s="334"/>
      <c r="ODP239" s="334"/>
      <c r="ODQ239" s="334"/>
      <c r="ODR239" s="333"/>
      <c r="ODS239" s="333"/>
      <c r="ODT239" s="332"/>
      <c r="ODU239" s="334"/>
      <c r="ODV239" s="333"/>
      <c r="ODW239" s="335"/>
      <c r="ODX239" s="335"/>
      <c r="ODY239" s="335"/>
      <c r="ODZ239" s="335"/>
      <c r="OEA239" s="335"/>
      <c r="OEB239" s="335"/>
      <c r="OEC239" s="334"/>
      <c r="OED239" s="334"/>
      <c r="OEE239" s="334"/>
      <c r="OEF239" s="333"/>
      <c r="OEG239" s="333"/>
      <c r="OEH239" s="332"/>
      <c r="OEI239" s="334"/>
      <c r="OEJ239" s="333"/>
      <c r="OEK239" s="335"/>
      <c r="OEL239" s="335"/>
      <c r="OEM239" s="335"/>
      <c r="OEN239" s="335"/>
      <c r="OEO239" s="335"/>
      <c r="OEP239" s="335"/>
      <c r="OEQ239" s="334"/>
      <c r="OER239" s="334"/>
      <c r="OES239" s="334"/>
      <c r="OET239" s="333"/>
      <c r="OEU239" s="333"/>
      <c r="OEV239" s="332"/>
      <c r="OEW239" s="334"/>
      <c r="OEX239" s="333"/>
      <c r="OEY239" s="335"/>
      <c r="OEZ239" s="335"/>
      <c r="OFA239" s="335"/>
      <c r="OFB239" s="335"/>
      <c r="OFC239" s="335"/>
      <c r="OFD239" s="335"/>
      <c r="OFE239" s="334"/>
      <c r="OFF239" s="334"/>
      <c r="OFG239" s="334"/>
      <c r="OFH239" s="333"/>
      <c r="OFI239" s="333"/>
      <c r="OFJ239" s="332"/>
      <c r="OFK239" s="334"/>
      <c r="OFL239" s="333"/>
      <c r="OFM239" s="335"/>
      <c r="OFN239" s="335"/>
      <c r="OFO239" s="335"/>
      <c r="OFP239" s="335"/>
      <c r="OFQ239" s="335"/>
      <c r="OFR239" s="335"/>
      <c r="OFS239" s="334"/>
      <c r="OFT239" s="334"/>
      <c r="OFU239" s="334"/>
      <c r="OFV239" s="333"/>
      <c r="OFW239" s="333"/>
      <c r="OFX239" s="332"/>
      <c r="OFY239" s="334"/>
      <c r="OFZ239" s="333"/>
      <c r="OGA239" s="335"/>
      <c r="OGB239" s="335"/>
      <c r="OGC239" s="335"/>
      <c r="OGD239" s="335"/>
      <c r="OGE239" s="335"/>
      <c r="OGF239" s="335"/>
      <c r="OGG239" s="334"/>
      <c r="OGH239" s="334"/>
      <c r="OGI239" s="334"/>
      <c r="OGJ239" s="333"/>
      <c r="OGK239" s="333"/>
      <c r="OGL239" s="332"/>
      <c r="OGM239" s="334"/>
      <c r="OGN239" s="333"/>
      <c r="OGO239" s="335"/>
      <c r="OGP239" s="335"/>
      <c r="OGQ239" s="335"/>
      <c r="OGR239" s="335"/>
      <c r="OGS239" s="335"/>
      <c r="OGT239" s="335"/>
      <c r="OGU239" s="334"/>
      <c r="OGV239" s="334"/>
      <c r="OGW239" s="334"/>
      <c r="OGX239" s="333"/>
      <c r="OGY239" s="333"/>
      <c r="OGZ239" s="332"/>
      <c r="OHA239" s="334"/>
      <c r="OHB239" s="333"/>
      <c r="OHC239" s="335"/>
      <c r="OHD239" s="335"/>
      <c r="OHE239" s="335"/>
      <c r="OHF239" s="335"/>
      <c r="OHG239" s="335"/>
      <c r="OHH239" s="335"/>
      <c r="OHI239" s="334"/>
      <c r="OHJ239" s="334"/>
      <c r="OHK239" s="334"/>
      <c r="OHL239" s="333"/>
      <c r="OHM239" s="333"/>
      <c r="OHN239" s="332"/>
      <c r="OHO239" s="334"/>
      <c r="OHP239" s="333"/>
      <c r="OHQ239" s="335"/>
      <c r="OHR239" s="335"/>
      <c r="OHS239" s="335"/>
      <c r="OHT239" s="335"/>
      <c r="OHU239" s="335"/>
      <c r="OHV239" s="335"/>
      <c r="OHW239" s="334"/>
      <c r="OHX239" s="334"/>
      <c r="OHY239" s="334"/>
      <c r="OHZ239" s="333"/>
      <c r="OIA239" s="333"/>
      <c r="OIB239" s="332"/>
      <c r="OIC239" s="334"/>
      <c r="OID239" s="333"/>
      <c r="OIE239" s="335"/>
      <c r="OIF239" s="335"/>
      <c r="OIG239" s="335"/>
      <c r="OIH239" s="335"/>
      <c r="OII239" s="335"/>
      <c r="OIJ239" s="335"/>
      <c r="OIK239" s="334"/>
      <c r="OIL239" s="334"/>
      <c r="OIM239" s="334"/>
      <c r="OIN239" s="333"/>
      <c r="OIO239" s="333"/>
      <c r="OIP239" s="332"/>
      <c r="OIQ239" s="334"/>
      <c r="OIR239" s="333"/>
      <c r="OIS239" s="335"/>
      <c r="OIT239" s="335"/>
      <c r="OIU239" s="335"/>
      <c r="OIV239" s="335"/>
      <c r="OIW239" s="335"/>
      <c r="OIX239" s="335"/>
      <c r="OIY239" s="334"/>
      <c r="OIZ239" s="334"/>
      <c r="OJA239" s="334"/>
      <c r="OJB239" s="333"/>
      <c r="OJC239" s="333"/>
      <c r="OJD239" s="332"/>
      <c r="OJE239" s="334"/>
      <c r="OJF239" s="333"/>
      <c r="OJG239" s="335"/>
      <c r="OJH239" s="335"/>
      <c r="OJI239" s="335"/>
      <c r="OJJ239" s="335"/>
      <c r="OJK239" s="335"/>
      <c r="OJL239" s="335"/>
      <c r="OJM239" s="334"/>
      <c r="OJN239" s="334"/>
      <c r="OJO239" s="334"/>
      <c r="OJP239" s="333"/>
      <c r="OJQ239" s="333"/>
      <c r="OJR239" s="332"/>
      <c r="OJS239" s="334"/>
      <c r="OJT239" s="333"/>
      <c r="OJU239" s="335"/>
      <c r="OJV239" s="335"/>
      <c r="OJW239" s="335"/>
      <c r="OJX239" s="335"/>
      <c r="OJY239" s="335"/>
      <c r="OJZ239" s="335"/>
      <c r="OKA239" s="334"/>
      <c r="OKB239" s="334"/>
      <c r="OKC239" s="334"/>
      <c r="OKD239" s="333"/>
      <c r="OKE239" s="333"/>
      <c r="OKF239" s="332"/>
      <c r="OKG239" s="334"/>
      <c r="OKH239" s="333"/>
      <c r="OKI239" s="335"/>
      <c r="OKJ239" s="335"/>
      <c r="OKK239" s="335"/>
      <c r="OKL239" s="335"/>
      <c r="OKM239" s="335"/>
      <c r="OKN239" s="335"/>
      <c r="OKO239" s="334"/>
      <c r="OKP239" s="334"/>
      <c r="OKQ239" s="334"/>
      <c r="OKR239" s="333"/>
      <c r="OKS239" s="333"/>
      <c r="OKT239" s="332"/>
      <c r="OKU239" s="334"/>
      <c r="OKV239" s="333"/>
      <c r="OKW239" s="335"/>
      <c r="OKX239" s="335"/>
      <c r="OKY239" s="335"/>
      <c r="OKZ239" s="335"/>
      <c r="OLA239" s="335"/>
      <c r="OLB239" s="335"/>
      <c r="OLC239" s="334"/>
      <c r="OLD239" s="334"/>
      <c r="OLE239" s="334"/>
      <c r="OLF239" s="333"/>
      <c r="OLG239" s="333"/>
      <c r="OLH239" s="332"/>
      <c r="OLI239" s="334"/>
      <c r="OLJ239" s="333"/>
      <c r="OLK239" s="335"/>
      <c r="OLL239" s="335"/>
      <c r="OLM239" s="335"/>
      <c r="OLN239" s="335"/>
      <c r="OLO239" s="335"/>
      <c r="OLP239" s="335"/>
      <c r="OLQ239" s="334"/>
      <c r="OLR239" s="334"/>
      <c r="OLS239" s="334"/>
      <c r="OLT239" s="333"/>
      <c r="OLU239" s="333"/>
      <c r="OLV239" s="332"/>
      <c r="OLW239" s="334"/>
      <c r="OLX239" s="333"/>
      <c r="OLY239" s="335"/>
      <c r="OLZ239" s="335"/>
      <c r="OMA239" s="335"/>
      <c r="OMB239" s="335"/>
      <c r="OMC239" s="335"/>
      <c r="OMD239" s="335"/>
      <c r="OME239" s="334"/>
      <c r="OMF239" s="334"/>
      <c r="OMG239" s="334"/>
      <c r="OMH239" s="333"/>
      <c r="OMI239" s="333"/>
      <c r="OMJ239" s="332"/>
      <c r="OMK239" s="334"/>
      <c r="OML239" s="333"/>
      <c r="OMM239" s="335"/>
      <c r="OMN239" s="335"/>
      <c r="OMO239" s="335"/>
      <c r="OMP239" s="335"/>
      <c r="OMQ239" s="335"/>
      <c r="OMR239" s="335"/>
      <c r="OMS239" s="334"/>
      <c r="OMT239" s="334"/>
      <c r="OMU239" s="334"/>
      <c r="OMV239" s="333"/>
      <c r="OMW239" s="333"/>
      <c r="OMX239" s="332"/>
      <c r="OMY239" s="334"/>
      <c r="OMZ239" s="333"/>
      <c r="ONA239" s="335"/>
      <c r="ONB239" s="335"/>
      <c r="ONC239" s="335"/>
      <c r="OND239" s="335"/>
      <c r="ONE239" s="335"/>
      <c r="ONF239" s="335"/>
      <c r="ONG239" s="334"/>
      <c r="ONH239" s="334"/>
      <c r="ONI239" s="334"/>
      <c r="ONJ239" s="333"/>
      <c r="ONK239" s="333"/>
      <c r="ONL239" s="332"/>
      <c r="ONM239" s="334"/>
      <c r="ONN239" s="333"/>
      <c r="ONO239" s="335"/>
      <c r="ONP239" s="335"/>
      <c r="ONQ239" s="335"/>
      <c r="ONR239" s="335"/>
      <c r="ONS239" s="335"/>
      <c r="ONT239" s="335"/>
      <c r="ONU239" s="334"/>
      <c r="ONV239" s="334"/>
      <c r="ONW239" s="334"/>
      <c r="ONX239" s="333"/>
      <c r="ONY239" s="333"/>
      <c r="ONZ239" s="332"/>
      <c r="OOA239" s="334"/>
      <c r="OOB239" s="333"/>
      <c r="OOC239" s="335"/>
      <c r="OOD239" s="335"/>
      <c r="OOE239" s="335"/>
      <c r="OOF239" s="335"/>
      <c r="OOG239" s="335"/>
      <c r="OOH239" s="335"/>
      <c r="OOI239" s="334"/>
      <c r="OOJ239" s="334"/>
      <c r="OOK239" s="334"/>
      <c r="OOL239" s="333"/>
      <c r="OOM239" s="333"/>
      <c r="OON239" s="332"/>
      <c r="OOO239" s="334"/>
      <c r="OOP239" s="333"/>
      <c r="OOQ239" s="335"/>
      <c r="OOR239" s="335"/>
      <c r="OOS239" s="335"/>
      <c r="OOT239" s="335"/>
      <c r="OOU239" s="335"/>
      <c r="OOV239" s="335"/>
      <c r="OOW239" s="334"/>
      <c r="OOX239" s="334"/>
      <c r="OOY239" s="334"/>
      <c r="OOZ239" s="333"/>
      <c r="OPA239" s="333"/>
      <c r="OPB239" s="332"/>
      <c r="OPC239" s="334"/>
      <c r="OPD239" s="333"/>
      <c r="OPE239" s="335"/>
      <c r="OPF239" s="335"/>
      <c r="OPG239" s="335"/>
      <c r="OPH239" s="335"/>
      <c r="OPI239" s="335"/>
      <c r="OPJ239" s="335"/>
      <c r="OPK239" s="334"/>
      <c r="OPL239" s="334"/>
      <c r="OPM239" s="334"/>
      <c r="OPN239" s="333"/>
      <c r="OPO239" s="333"/>
      <c r="OPP239" s="332"/>
      <c r="OPQ239" s="334"/>
      <c r="OPR239" s="333"/>
      <c r="OPS239" s="335"/>
      <c r="OPT239" s="335"/>
      <c r="OPU239" s="335"/>
      <c r="OPV239" s="335"/>
      <c r="OPW239" s="335"/>
      <c r="OPX239" s="335"/>
      <c r="OPY239" s="334"/>
      <c r="OPZ239" s="334"/>
      <c r="OQA239" s="334"/>
      <c r="OQB239" s="333"/>
      <c r="OQC239" s="333"/>
      <c r="OQD239" s="332"/>
      <c r="OQE239" s="334"/>
      <c r="OQF239" s="333"/>
      <c r="OQG239" s="335"/>
      <c r="OQH239" s="335"/>
      <c r="OQI239" s="335"/>
      <c r="OQJ239" s="335"/>
      <c r="OQK239" s="335"/>
      <c r="OQL239" s="335"/>
      <c r="OQM239" s="334"/>
      <c r="OQN239" s="334"/>
      <c r="OQO239" s="334"/>
      <c r="OQP239" s="333"/>
      <c r="OQQ239" s="333"/>
      <c r="OQR239" s="332"/>
      <c r="OQS239" s="334"/>
      <c r="OQT239" s="333"/>
      <c r="OQU239" s="335"/>
      <c r="OQV239" s="335"/>
      <c r="OQW239" s="335"/>
      <c r="OQX239" s="335"/>
      <c r="OQY239" s="335"/>
      <c r="OQZ239" s="335"/>
      <c r="ORA239" s="334"/>
      <c r="ORB239" s="334"/>
      <c r="ORC239" s="334"/>
      <c r="ORD239" s="333"/>
      <c r="ORE239" s="333"/>
      <c r="ORF239" s="332"/>
      <c r="ORG239" s="334"/>
      <c r="ORH239" s="333"/>
      <c r="ORI239" s="335"/>
      <c r="ORJ239" s="335"/>
      <c r="ORK239" s="335"/>
      <c r="ORL239" s="335"/>
      <c r="ORM239" s="335"/>
      <c r="ORN239" s="335"/>
      <c r="ORO239" s="334"/>
      <c r="ORP239" s="334"/>
      <c r="ORQ239" s="334"/>
      <c r="ORR239" s="333"/>
      <c r="ORS239" s="333"/>
      <c r="ORT239" s="332"/>
      <c r="ORU239" s="334"/>
      <c r="ORV239" s="333"/>
      <c r="ORW239" s="335"/>
      <c r="ORX239" s="335"/>
      <c r="ORY239" s="335"/>
      <c r="ORZ239" s="335"/>
      <c r="OSA239" s="335"/>
      <c r="OSB239" s="335"/>
      <c r="OSC239" s="334"/>
      <c r="OSD239" s="334"/>
      <c r="OSE239" s="334"/>
      <c r="OSF239" s="333"/>
      <c r="OSG239" s="333"/>
      <c r="OSH239" s="332"/>
      <c r="OSI239" s="334"/>
      <c r="OSJ239" s="333"/>
      <c r="OSK239" s="335"/>
      <c r="OSL239" s="335"/>
      <c r="OSM239" s="335"/>
      <c r="OSN239" s="335"/>
      <c r="OSO239" s="335"/>
      <c r="OSP239" s="335"/>
      <c r="OSQ239" s="334"/>
      <c r="OSR239" s="334"/>
      <c r="OSS239" s="334"/>
      <c r="OST239" s="333"/>
      <c r="OSU239" s="333"/>
      <c r="OSV239" s="332"/>
      <c r="OSW239" s="334"/>
      <c r="OSX239" s="333"/>
      <c r="OSY239" s="335"/>
      <c r="OSZ239" s="335"/>
      <c r="OTA239" s="335"/>
      <c r="OTB239" s="335"/>
      <c r="OTC239" s="335"/>
      <c r="OTD239" s="335"/>
      <c r="OTE239" s="334"/>
      <c r="OTF239" s="334"/>
      <c r="OTG239" s="334"/>
      <c r="OTH239" s="333"/>
      <c r="OTI239" s="333"/>
      <c r="OTJ239" s="332"/>
      <c r="OTK239" s="334"/>
      <c r="OTL239" s="333"/>
      <c r="OTM239" s="335"/>
      <c r="OTN239" s="335"/>
      <c r="OTO239" s="335"/>
      <c r="OTP239" s="335"/>
      <c r="OTQ239" s="335"/>
      <c r="OTR239" s="335"/>
      <c r="OTS239" s="334"/>
      <c r="OTT239" s="334"/>
      <c r="OTU239" s="334"/>
      <c r="OTV239" s="333"/>
      <c r="OTW239" s="333"/>
      <c r="OTX239" s="332"/>
      <c r="OTY239" s="334"/>
      <c r="OTZ239" s="333"/>
      <c r="OUA239" s="335"/>
      <c r="OUB239" s="335"/>
      <c r="OUC239" s="335"/>
      <c r="OUD239" s="335"/>
      <c r="OUE239" s="335"/>
      <c r="OUF239" s="335"/>
      <c r="OUG239" s="334"/>
      <c r="OUH239" s="334"/>
      <c r="OUI239" s="334"/>
      <c r="OUJ239" s="333"/>
      <c r="OUK239" s="333"/>
      <c r="OUL239" s="332"/>
      <c r="OUM239" s="334"/>
      <c r="OUN239" s="333"/>
      <c r="OUO239" s="335"/>
      <c r="OUP239" s="335"/>
      <c r="OUQ239" s="335"/>
      <c r="OUR239" s="335"/>
      <c r="OUS239" s="335"/>
      <c r="OUT239" s="335"/>
      <c r="OUU239" s="334"/>
      <c r="OUV239" s="334"/>
      <c r="OUW239" s="334"/>
      <c r="OUX239" s="333"/>
      <c r="OUY239" s="333"/>
      <c r="OUZ239" s="332"/>
      <c r="OVA239" s="334"/>
      <c r="OVB239" s="333"/>
      <c r="OVC239" s="335"/>
      <c r="OVD239" s="335"/>
      <c r="OVE239" s="335"/>
      <c r="OVF239" s="335"/>
      <c r="OVG239" s="335"/>
      <c r="OVH239" s="335"/>
      <c r="OVI239" s="334"/>
      <c r="OVJ239" s="334"/>
      <c r="OVK239" s="334"/>
      <c r="OVL239" s="333"/>
      <c r="OVM239" s="333"/>
      <c r="OVN239" s="332"/>
      <c r="OVO239" s="334"/>
      <c r="OVP239" s="333"/>
      <c r="OVQ239" s="335"/>
      <c r="OVR239" s="335"/>
      <c r="OVS239" s="335"/>
      <c r="OVT239" s="335"/>
      <c r="OVU239" s="335"/>
      <c r="OVV239" s="335"/>
      <c r="OVW239" s="334"/>
      <c r="OVX239" s="334"/>
      <c r="OVY239" s="334"/>
      <c r="OVZ239" s="333"/>
      <c r="OWA239" s="333"/>
      <c r="OWB239" s="332"/>
      <c r="OWC239" s="334"/>
      <c r="OWD239" s="333"/>
      <c r="OWE239" s="335"/>
      <c r="OWF239" s="335"/>
      <c r="OWG239" s="335"/>
      <c r="OWH239" s="335"/>
      <c r="OWI239" s="335"/>
      <c r="OWJ239" s="335"/>
      <c r="OWK239" s="334"/>
      <c r="OWL239" s="334"/>
      <c r="OWM239" s="334"/>
      <c r="OWN239" s="333"/>
      <c r="OWO239" s="333"/>
      <c r="OWP239" s="332"/>
      <c r="OWQ239" s="334"/>
      <c r="OWR239" s="333"/>
      <c r="OWS239" s="335"/>
      <c r="OWT239" s="335"/>
      <c r="OWU239" s="335"/>
      <c r="OWV239" s="335"/>
      <c r="OWW239" s="335"/>
      <c r="OWX239" s="335"/>
      <c r="OWY239" s="334"/>
      <c r="OWZ239" s="334"/>
      <c r="OXA239" s="334"/>
      <c r="OXB239" s="333"/>
      <c r="OXC239" s="333"/>
      <c r="OXD239" s="332"/>
      <c r="OXE239" s="334"/>
      <c r="OXF239" s="333"/>
      <c r="OXG239" s="335"/>
      <c r="OXH239" s="335"/>
      <c r="OXI239" s="335"/>
      <c r="OXJ239" s="335"/>
      <c r="OXK239" s="335"/>
      <c r="OXL239" s="335"/>
      <c r="OXM239" s="334"/>
      <c r="OXN239" s="334"/>
      <c r="OXO239" s="334"/>
      <c r="OXP239" s="333"/>
      <c r="OXQ239" s="333"/>
      <c r="OXR239" s="332"/>
      <c r="OXS239" s="334"/>
      <c r="OXT239" s="333"/>
      <c r="OXU239" s="335"/>
      <c r="OXV239" s="335"/>
      <c r="OXW239" s="335"/>
      <c r="OXX239" s="335"/>
      <c r="OXY239" s="335"/>
      <c r="OXZ239" s="335"/>
      <c r="OYA239" s="334"/>
      <c r="OYB239" s="334"/>
      <c r="OYC239" s="334"/>
      <c r="OYD239" s="333"/>
      <c r="OYE239" s="333"/>
      <c r="OYF239" s="332"/>
      <c r="OYG239" s="334"/>
      <c r="OYH239" s="333"/>
      <c r="OYI239" s="335"/>
      <c r="OYJ239" s="335"/>
      <c r="OYK239" s="335"/>
      <c r="OYL239" s="335"/>
      <c r="OYM239" s="335"/>
      <c r="OYN239" s="335"/>
      <c r="OYO239" s="334"/>
      <c r="OYP239" s="334"/>
      <c r="OYQ239" s="334"/>
      <c r="OYR239" s="333"/>
      <c r="OYS239" s="333"/>
      <c r="OYT239" s="332"/>
      <c r="OYU239" s="334"/>
      <c r="OYV239" s="333"/>
      <c r="OYW239" s="335"/>
      <c r="OYX239" s="335"/>
      <c r="OYY239" s="335"/>
      <c r="OYZ239" s="335"/>
      <c r="OZA239" s="335"/>
      <c r="OZB239" s="335"/>
      <c r="OZC239" s="334"/>
      <c r="OZD239" s="334"/>
      <c r="OZE239" s="334"/>
      <c r="OZF239" s="333"/>
      <c r="OZG239" s="333"/>
      <c r="OZH239" s="332"/>
      <c r="OZI239" s="334"/>
      <c r="OZJ239" s="333"/>
      <c r="OZK239" s="335"/>
      <c r="OZL239" s="335"/>
      <c r="OZM239" s="335"/>
      <c r="OZN239" s="335"/>
      <c r="OZO239" s="335"/>
      <c r="OZP239" s="335"/>
      <c r="OZQ239" s="334"/>
      <c r="OZR239" s="334"/>
      <c r="OZS239" s="334"/>
      <c r="OZT239" s="333"/>
      <c r="OZU239" s="333"/>
      <c r="OZV239" s="332"/>
      <c r="OZW239" s="334"/>
      <c r="OZX239" s="333"/>
      <c r="OZY239" s="335"/>
      <c r="OZZ239" s="335"/>
      <c r="PAA239" s="335"/>
      <c r="PAB239" s="335"/>
      <c r="PAC239" s="335"/>
      <c r="PAD239" s="335"/>
      <c r="PAE239" s="334"/>
      <c r="PAF239" s="334"/>
      <c r="PAG239" s="334"/>
      <c r="PAH239" s="333"/>
      <c r="PAI239" s="333"/>
      <c r="PAJ239" s="332"/>
      <c r="PAK239" s="334"/>
      <c r="PAL239" s="333"/>
      <c r="PAM239" s="335"/>
      <c r="PAN239" s="335"/>
      <c r="PAO239" s="335"/>
      <c r="PAP239" s="335"/>
      <c r="PAQ239" s="335"/>
      <c r="PAR239" s="335"/>
      <c r="PAS239" s="334"/>
      <c r="PAT239" s="334"/>
      <c r="PAU239" s="334"/>
      <c r="PAV239" s="333"/>
      <c r="PAW239" s="333"/>
      <c r="PAX239" s="332"/>
      <c r="PAY239" s="334"/>
      <c r="PAZ239" s="333"/>
      <c r="PBA239" s="335"/>
      <c r="PBB239" s="335"/>
      <c r="PBC239" s="335"/>
      <c r="PBD239" s="335"/>
      <c r="PBE239" s="335"/>
      <c r="PBF239" s="335"/>
      <c r="PBG239" s="334"/>
      <c r="PBH239" s="334"/>
      <c r="PBI239" s="334"/>
      <c r="PBJ239" s="333"/>
      <c r="PBK239" s="333"/>
      <c r="PBL239" s="332"/>
      <c r="PBM239" s="334"/>
      <c r="PBN239" s="333"/>
      <c r="PBO239" s="335"/>
      <c r="PBP239" s="335"/>
      <c r="PBQ239" s="335"/>
      <c r="PBR239" s="335"/>
      <c r="PBS239" s="335"/>
      <c r="PBT239" s="335"/>
      <c r="PBU239" s="334"/>
      <c r="PBV239" s="334"/>
      <c r="PBW239" s="334"/>
      <c r="PBX239" s="333"/>
      <c r="PBY239" s="333"/>
      <c r="PBZ239" s="332"/>
      <c r="PCA239" s="334"/>
      <c r="PCB239" s="333"/>
      <c r="PCC239" s="335"/>
      <c r="PCD239" s="335"/>
      <c r="PCE239" s="335"/>
      <c r="PCF239" s="335"/>
      <c r="PCG239" s="335"/>
      <c r="PCH239" s="335"/>
      <c r="PCI239" s="334"/>
      <c r="PCJ239" s="334"/>
      <c r="PCK239" s="334"/>
      <c r="PCL239" s="333"/>
      <c r="PCM239" s="333"/>
      <c r="PCN239" s="332"/>
      <c r="PCO239" s="334"/>
      <c r="PCP239" s="333"/>
      <c r="PCQ239" s="335"/>
      <c r="PCR239" s="335"/>
      <c r="PCS239" s="335"/>
      <c r="PCT239" s="335"/>
      <c r="PCU239" s="335"/>
      <c r="PCV239" s="335"/>
      <c r="PCW239" s="334"/>
      <c r="PCX239" s="334"/>
      <c r="PCY239" s="334"/>
      <c r="PCZ239" s="333"/>
      <c r="PDA239" s="333"/>
      <c r="PDB239" s="332"/>
      <c r="PDC239" s="334"/>
      <c r="PDD239" s="333"/>
      <c r="PDE239" s="335"/>
      <c r="PDF239" s="335"/>
      <c r="PDG239" s="335"/>
      <c r="PDH239" s="335"/>
      <c r="PDI239" s="335"/>
      <c r="PDJ239" s="335"/>
      <c r="PDK239" s="334"/>
      <c r="PDL239" s="334"/>
      <c r="PDM239" s="334"/>
      <c r="PDN239" s="333"/>
      <c r="PDO239" s="333"/>
      <c r="PDP239" s="332"/>
      <c r="PDQ239" s="334"/>
      <c r="PDR239" s="333"/>
      <c r="PDS239" s="335"/>
      <c r="PDT239" s="335"/>
      <c r="PDU239" s="335"/>
      <c r="PDV239" s="335"/>
      <c r="PDW239" s="335"/>
      <c r="PDX239" s="335"/>
      <c r="PDY239" s="334"/>
      <c r="PDZ239" s="334"/>
      <c r="PEA239" s="334"/>
      <c r="PEB239" s="333"/>
      <c r="PEC239" s="333"/>
      <c r="PED239" s="332"/>
      <c r="PEE239" s="334"/>
      <c r="PEF239" s="333"/>
      <c r="PEG239" s="335"/>
      <c r="PEH239" s="335"/>
      <c r="PEI239" s="335"/>
      <c r="PEJ239" s="335"/>
      <c r="PEK239" s="335"/>
      <c r="PEL239" s="335"/>
      <c r="PEM239" s="334"/>
      <c r="PEN239" s="334"/>
      <c r="PEO239" s="334"/>
      <c r="PEP239" s="333"/>
      <c r="PEQ239" s="333"/>
      <c r="PER239" s="332"/>
      <c r="PES239" s="334"/>
      <c r="PET239" s="333"/>
      <c r="PEU239" s="335"/>
      <c r="PEV239" s="335"/>
      <c r="PEW239" s="335"/>
      <c r="PEX239" s="335"/>
      <c r="PEY239" s="335"/>
      <c r="PEZ239" s="335"/>
      <c r="PFA239" s="334"/>
      <c r="PFB239" s="334"/>
      <c r="PFC239" s="334"/>
      <c r="PFD239" s="333"/>
      <c r="PFE239" s="333"/>
      <c r="PFF239" s="332"/>
      <c r="PFG239" s="334"/>
      <c r="PFH239" s="333"/>
      <c r="PFI239" s="335"/>
      <c r="PFJ239" s="335"/>
      <c r="PFK239" s="335"/>
      <c r="PFL239" s="335"/>
      <c r="PFM239" s="335"/>
      <c r="PFN239" s="335"/>
      <c r="PFO239" s="334"/>
      <c r="PFP239" s="334"/>
      <c r="PFQ239" s="334"/>
      <c r="PFR239" s="333"/>
      <c r="PFS239" s="333"/>
      <c r="PFT239" s="332"/>
      <c r="PFU239" s="334"/>
      <c r="PFV239" s="333"/>
      <c r="PFW239" s="335"/>
      <c r="PFX239" s="335"/>
      <c r="PFY239" s="335"/>
      <c r="PFZ239" s="335"/>
      <c r="PGA239" s="335"/>
      <c r="PGB239" s="335"/>
      <c r="PGC239" s="334"/>
      <c r="PGD239" s="334"/>
      <c r="PGE239" s="334"/>
      <c r="PGF239" s="333"/>
      <c r="PGG239" s="333"/>
      <c r="PGH239" s="332"/>
      <c r="PGI239" s="334"/>
      <c r="PGJ239" s="333"/>
      <c r="PGK239" s="335"/>
      <c r="PGL239" s="335"/>
      <c r="PGM239" s="335"/>
      <c r="PGN239" s="335"/>
      <c r="PGO239" s="335"/>
      <c r="PGP239" s="335"/>
      <c r="PGQ239" s="334"/>
      <c r="PGR239" s="334"/>
      <c r="PGS239" s="334"/>
      <c r="PGT239" s="333"/>
      <c r="PGU239" s="333"/>
      <c r="PGV239" s="332"/>
      <c r="PGW239" s="334"/>
      <c r="PGX239" s="333"/>
      <c r="PGY239" s="335"/>
      <c r="PGZ239" s="335"/>
      <c r="PHA239" s="335"/>
      <c r="PHB239" s="335"/>
      <c r="PHC239" s="335"/>
      <c r="PHD239" s="335"/>
      <c r="PHE239" s="334"/>
      <c r="PHF239" s="334"/>
      <c r="PHG239" s="334"/>
      <c r="PHH239" s="333"/>
      <c r="PHI239" s="333"/>
      <c r="PHJ239" s="332"/>
      <c r="PHK239" s="334"/>
      <c r="PHL239" s="333"/>
      <c r="PHM239" s="335"/>
      <c r="PHN239" s="335"/>
      <c r="PHO239" s="335"/>
      <c r="PHP239" s="335"/>
      <c r="PHQ239" s="335"/>
      <c r="PHR239" s="335"/>
      <c r="PHS239" s="334"/>
      <c r="PHT239" s="334"/>
      <c r="PHU239" s="334"/>
      <c r="PHV239" s="333"/>
      <c r="PHW239" s="333"/>
      <c r="PHX239" s="332"/>
      <c r="PHY239" s="334"/>
      <c r="PHZ239" s="333"/>
      <c r="PIA239" s="335"/>
      <c r="PIB239" s="335"/>
      <c r="PIC239" s="335"/>
      <c r="PID239" s="335"/>
      <c r="PIE239" s="335"/>
      <c r="PIF239" s="335"/>
      <c r="PIG239" s="334"/>
      <c r="PIH239" s="334"/>
      <c r="PII239" s="334"/>
      <c r="PIJ239" s="333"/>
      <c r="PIK239" s="333"/>
      <c r="PIL239" s="332"/>
      <c r="PIM239" s="334"/>
      <c r="PIN239" s="333"/>
      <c r="PIO239" s="335"/>
      <c r="PIP239" s="335"/>
      <c r="PIQ239" s="335"/>
      <c r="PIR239" s="335"/>
      <c r="PIS239" s="335"/>
      <c r="PIT239" s="335"/>
      <c r="PIU239" s="334"/>
      <c r="PIV239" s="334"/>
      <c r="PIW239" s="334"/>
      <c r="PIX239" s="333"/>
      <c r="PIY239" s="333"/>
      <c r="PIZ239" s="332"/>
      <c r="PJA239" s="334"/>
      <c r="PJB239" s="333"/>
      <c r="PJC239" s="335"/>
      <c r="PJD239" s="335"/>
      <c r="PJE239" s="335"/>
      <c r="PJF239" s="335"/>
      <c r="PJG239" s="335"/>
      <c r="PJH239" s="335"/>
      <c r="PJI239" s="334"/>
      <c r="PJJ239" s="334"/>
      <c r="PJK239" s="334"/>
      <c r="PJL239" s="333"/>
      <c r="PJM239" s="333"/>
      <c r="PJN239" s="332"/>
      <c r="PJO239" s="334"/>
      <c r="PJP239" s="333"/>
      <c r="PJQ239" s="335"/>
      <c r="PJR239" s="335"/>
      <c r="PJS239" s="335"/>
      <c r="PJT239" s="335"/>
      <c r="PJU239" s="335"/>
      <c r="PJV239" s="335"/>
      <c r="PJW239" s="334"/>
      <c r="PJX239" s="334"/>
      <c r="PJY239" s="334"/>
      <c r="PJZ239" s="333"/>
      <c r="PKA239" s="333"/>
      <c r="PKB239" s="332"/>
      <c r="PKC239" s="334"/>
      <c r="PKD239" s="333"/>
      <c r="PKE239" s="335"/>
      <c r="PKF239" s="335"/>
      <c r="PKG239" s="335"/>
      <c r="PKH239" s="335"/>
      <c r="PKI239" s="335"/>
      <c r="PKJ239" s="335"/>
      <c r="PKK239" s="334"/>
      <c r="PKL239" s="334"/>
      <c r="PKM239" s="334"/>
      <c r="PKN239" s="333"/>
      <c r="PKO239" s="333"/>
      <c r="PKP239" s="332"/>
      <c r="PKQ239" s="334"/>
      <c r="PKR239" s="333"/>
      <c r="PKS239" s="335"/>
      <c r="PKT239" s="335"/>
      <c r="PKU239" s="335"/>
      <c r="PKV239" s="335"/>
      <c r="PKW239" s="335"/>
      <c r="PKX239" s="335"/>
      <c r="PKY239" s="334"/>
      <c r="PKZ239" s="334"/>
      <c r="PLA239" s="334"/>
      <c r="PLB239" s="333"/>
      <c r="PLC239" s="333"/>
      <c r="PLD239" s="332"/>
      <c r="PLE239" s="334"/>
      <c r="PLF239" s="333"/>
      <c r="PLG239" s="335"/>
      <c r="PLH239" s="335"/>
      <c r="PLI239" s="335"/>
      <c r="PLJ239" s="335"/>
      <c r="PLK239" s="335"/>
      <c r="PLL239" s="335"/>
      <c r="PLM239" s="334"/>
      <c r="PLN239" s="334"/>
      <c r="PLO239" s="334"/>
      <c r="PLP239" s="333"/>
      <c r="PLQ239" s="333"/>
      <c r="PLR239" s="332"/>
      <c r="PLS239" s="334"/>
      <c r="PLT239" s="333"/>
      <c r="PLU239" s="335"/>
      <c r="PLV239" s="335"/>
      <c r="PLW239" s="335"/>
      <c r="PLX239" s="335"/>
      <c r="PLY239" s="335"/>
      <c r="PLZ239" s="335"/>
      <c r="PMA239" s="334"/>
      <c r="PMB239" s="334"/>
      <c r="PMC239" s="334"/>
      <c r="PMD239" s="333"/>
      <c r="PME239" s="333"/>
      <c r="PMF239" s="332"/>
      <c r="PMG239" s="334"/>
      <c r="PMH239" s="333"/>
      <c r="PMI239" s="335"/>
      <c r="PMJ239" s="335"/>
      <c r="PMK239" s="335"/>
      <c r="PML239" s="335"/>
      <c r="PMM239" s="335"/>
      <c r="PMN239" s="335"/>
      <c r="PMO239" s="334"/>
      <c r="PMP239" s="334"/>
      <c r="PMQ239" s="334"/>
      <c r="PMR239" s="333"/>
      <c r="PMS239" s="333"/>
      <c r="PMT239" s="332"/>
      <c r="PMU239" s="334"/>
      <c r="PMV239" s="333"/>
      <c r="PMW239" s="335"/>
      <c r="PMX239" s="335"/>
      <c r="PMY239" s="335"/>
      <c r="PMZ239" s="335"/>
      <c r="PNA239" s="335"/>
      <c r="PNB239" s="335"/>
      <c r="PNC239" s="334"/>
      <c r="PND239" s="334"/>
      <c r="PNE239" s="334"/>
      <c r="PNF239" s="333"/>
      <c r="PNG239" s="333"/>
      <c r="PNH239" s="332"/>
      <c r="PNI239" s="334"/>
      <c r="PNJ239" s="333"/>
      <c r="PNK239" s="335"/>
      <c r="PNL239" s="335"/>
      <c r="PNM239" s="335"/>
      <c r="PNN239" s="335"/>
      <c r="PNO239" s="335"/>
      <c r="PNP239" s="335"/>
      <c r="PNQ239" s="334"/>
      <c r="PNR239" s="334"/>
      <c r="PNS239" s="334"/>
      <c r="PNT239" s="333"/>
      <c r="PNU239" s="333"/>
      <c r="PNV239" s="332"/>
      <c r="PNW239" s="334"/>
      <c r="PNX239" s="333"/>
      <c r="PNY239" s="335"/>
      <c r="PNZ239" s="335"/>
      <c r="POA239" s="335"/>
      <c r="POB239" s="335"/>
      <c r="POC239" s="335"/>
      <c r="POD239" s="335"/>
      <c r="POE239" s="334"/>
      <c r="POF239" s="334"/>
      <c r="POG239" s="334"/>
      <c r="POH239" s="333"/>
      <c r="POI239" s="333"/>
      <c r="POJ239" s="332"/>
      <c r="POK239" s="334"/>
      <c r="POL239" s="333"/>
      <c r="POM239" s="335"/>
      <c r="PON239" s="335"/>
      <c r="POO239" s="335"/>
      <c r="POP239" s="335"/>
      <c r="POQ239" s="335"/>
      <c r="POR239" s="335"/>
      <c r="POS239" s="334"/>
      <c r="POT239" s="334"/>
      <c r="POU239" s="334"/>
      <c r="POV239" s="333"/>
      <c r="POW239" s="333"/>
      <c r="POX239" s="332"/>
      <c r="POY239" s="334"/>
      <c r="POZ239" s="333"/>
      <c r="PPA239" s="335"/>
      <c r="PPB239" s="335"/>
      <c r="PPC239" s="335"/>
      <c r="PPD239" s="335"/>
      <c r="PPE239" s="335"/>
      <c r="PPF239" s="335"/>
      <c r="PPG239" s="334"/>
      <c r="PPH239" s="334"/>
      <c r="PPI239" s="334"/>
      <c r="PPJ239" s="333"/>
      <c r="PPK239" s="333"/>
      <c r="PPL239" s="332"/>
      <c r="PPM239" s="334"/>
      <c r="PPN239" s="333"/>
      <c r="PPO239" s="335"/>
      <c r="PPP239" s="335"/>
      <c r="PPQ239" s="335"/>
      <c r="PPR239" s="335"/>
      <c r="PPS239" s="335"/>
      <c r="PPT239" s="335"/>
      <c r="PPU239" s="334"/>
      <c r="PPV239" s="334"/>
      <c r="PPW239" s="334"/>
      <c r="PPX239" s="333"/>
      <c r="PPY239" s="333"/>
      <c r="PPZ239" s="332"/>
      <c r="PQA239" s="334"/>
      <c r="PQB239" s="333"/>
      <c r="PQC239" s="335"/>
      <c r="PQD239" s="335"/>
      <c r="PQE239" s="335"/>
      <c r="PQF239" s="335"/>
      <c r="PQG239" s="335"/>
      <c r="PQH239" s="335"/>
      <c r="PQI239" s="334"/>
      <c r="PQJ239" s="334"/>
      <c r="PQK239" s="334"/>
      <c r="PQL239" s="333"/>
      <c r="PQM239" s="333"/>
      <c r="PQN239" s="332"/>
      <c r="PQO239" s="334"/>
      <c r="PQP239" s="333"/>
      <c r="PQQ239" s="335"/>
      <c r="PQR239" s="335"/>
      <c r="PQS239" s="335"/>
      <c r="PQT239" s="335"/>
      <c r="PQU239" s="335"/>
      <c r="PQV239" s="335"/>
      <c r="PQW239" s="334"/>
      <c r="PQX239" s="334"/>
      <c r="PQY239" s="334"/>
      <c r="PQZ239" s="333"/>
      <c r="PRA239" s="333"/>
      <c r="PRB239" s="332"/>
      <c r="PRC239" s="334"/>
      <c r="PRD239" s="333"/>
      <c r="PRE239" s="335"/>
      <c r="PRF239" s="335"/>
      <c r="PRG239" s="335"/>
      <c r="PRH239" s="335"/>
      <c r="PRI239" s="335"/>
      <c r="PRJ239" s="335"/>
      <c r="PRK239" s="334"/>
      <c r="PRL239" s="334"/>
      <c r="PRM239" s="334"/>
      <c r="PRN239" s="333"/>
      <c r="PRO239" s="333"/>
      <c r="PRP239" s="332"/>
      <c r="PRQ239" s="334"/>
      <c r="PRR239" s="333"/>
      <c r="PRS239" s="335"/>
      <c r="PRT239" s="335"/>
      <c r="PRU239" s="335"/>
      <c r="PRV239" s="335"/>
      <c r="PRW239" s="335"/>
      <c r="PRX239" s="335"/>
      <c r="PRY239" s="334"/>
      <c r="PRZ239" s="334"/>
      <c r="PSA239" s="334"/>
      <c r="PSB239" s="333"/>
      <c r="PSC239" s="333"/>
      <c r="PSD239" s="332"/>
      <c r="PSE239" s="334"/>
      <c r="PSF239" s="333"/>
      <c r="PSG239" s="335"/>
      <c r="PSH239" s="335"/>
      <c r="PSI239" s="335"/>
      <c r="PSJ239" s="335"/>
      <c r="PSK239" s="335"/>
      <c r="PSL239" s="335"/>
      <c r="PSM239" s="334"/>
      <c r="PSN239" s="334"/>
      <c r="PSO239" s="334"/>
      <c r="PSP239" s="333"/>
      <c r="PSQ239" s="333"/>
      <c r="PSR239" s="332"/>
      <c r="PSS239" s="334"/>
      <c r="PST239" s="333"/>
      <c r="PSU239" s="335"/>
      <c r="PSV239" s="335"/>
      <c r="PSW239" s="335"/>
      <c r="PSX239" s="335"/>
      <c r="PSY239" s="335"/>
      <c r="PSZ239" s="335"/>
      <c r="PTA239" s="334"/>
      <c r="PTB239" s="334"/>
      <c r="PTC239" s="334"/>
      <c r="PTD239" s="333"/>
      <c r="PTE239" s="333"/>
      <c r="PTF239" s="332"/>
      <c r="PTG239" s="334"/>
      <c r="PTH239" s="333"/>
      <c r="PTI239" s="335"/>
      <c r="PTJ239" s="335"/>
      <c r="PTK239" s="335"/>
      <c r="PTL239" s="335"/>
      <c r="PTM239" s="335"/>
      <c r="PTN239" s="335"/>
      <c r="PTO239" s="334"/>
      <c r="PTP239" s="334"/>
      <c r="PTQ239" s="334"/>
      <c r="PTR239" s="333"/>
      <c r="PTS239" s="333"/>
      <c r="PTT239" s="332"/>
      <c r="PTU239" s="334"/>
      <c r="PTV239" s="333"/>
      <c r="PTW239" s="335"/>
      <c r="PTX239" s="335"/>
      <c r="PTY239" s="335"/>
      <c r="PTZ239" s="335"/>
      <c r="PUA239" s="335"/>
      <c r="PUB239" s="335"/>
      <c r="PUC239" s="334"/>
      <c r="PUD239" s="334"/>
      <c r="PUE239" s="334"/>
      <c r="PUF239" s="333"/>
      <c r="PUG239" s="333"/>
      <c r="PUH239" s="332"/>
      <c r="PUI239" s="334"/>
      <c r="PUJ239" s="333"/>
      <c r="PUK239" s="335"/>
      <c r="PUL239" s="335"/>
      <c r="PUM239" s="335"/>
      <c r="PUN239" s="335"/>
      <c r="PUO239" s="335"/>
      <c r="PUP239" s="335"/>
      <c r="PUQ239" s="334"/>
      <c r="PUR239" s="334"/>
      <c r="PUS239" s="334"/>
      <c r="PUT239" s="333"/>
      <c r="PUU239" s="333"/>
      <c r="PUV239" s="332"/>
      <c r="PUW239" s="334"/>
      <c r="PUX239" s="333"/>
      <c r="PUY239" s="335"/>
      <c r="PUZ239" s="335"/>
      <c r="PVA239" s="335"/>
      <c r="PVB239" s="335"/>
      <c r="PVC239" s="335"/>
      <c r="PVD239" s="335"/>
      <c r="PVE239" s="334"/>
      <c r="PVF239" s="334"/>
      <c r="PVG239" s="334"/>
      <c r="PVH239" s="333"/>
      <c r="PVI239" s="333"/>
      <c r="PVJ239" s="332"/>
      <c r="PVK239" s="334"/>
      <c r="PVL239" s="333"/>
      <c r="PVM239" s="335"/>
      <c r="PVN239" s="335"/>
      <c r="PVO239" s="335"/>
      <c r="PVP239" s="335"/>
      <c r="PVQ239" s="335"/>
      <c r="PVR239" s="335"/>
      <c r="PVS239" s="334"/>
      <c r="PVT239" s="334"/>
      <c r="PVU239" s="334"/>
      <c r="PVV239" s="333"/>
      <c r="PVW239" s="333"/>
      <c r="PVX239" s="332"/>
      <c r="PVY239" s="334"/>
      <c r="PVZ239" s="333"/>
      <c r="PWA239" s="335"/>
      <c r="PWB239" s="335"/>
      <c r="PWC239" s="335"/>
      <c r="PWD239" s="335"/>
      <c r="PWE239" s="335"/>
      <c r="PWF239" s="335"/>
      <c r="PWG239" s="334"/>
      <c r="PWH239" s="334"/>
      <c r="PWI239" s="334"/>
      <c r="PWJ239" s="333"/>
      <c r="PWK239" s="333"/>
      <c r="PWL239" s="332"/>
      <c r="PWM239" s="334"/>
      <c r="PWN239" s="333"/>
      <c r="PWO239" s="335"/>
      <c r="PWP239" s="335"/>
      <c r="PWQ239" s="335"/>
      <c r="PWR239" s="335"/>
      <c r="PWS239" s="335"/>
      <c r="PWT239" s="335"/>
      <c r="PWU239" s="334"/>
      <c r="PWV239" s="334"/>
      <c r="PWW239" s="334"/>
      <c r="PWX239" s="333"/>
      <c r="PWY239" s="333"/>
      <c r="PWZ239" s="332"/>
      <c r="PXA239" s="334"/>
      <c r="PXB239" s="333"/>
      <c r="PXC239" s="335"/>
      <c r="PXD239" s="335"/>
      <c r="PXE239" s="335"/>
      <c r="PXF239" s="335"/>
      <c r="PXG239" s="335"/>
      <c r="PXH239" s="335"/>
      <c r="PXI239" s="334"/>
      <c r="PXJ239" s="334"/>
      <c r="PXK239" s="334"/>
      <c r="PXL239" s="333"/>
      <c r="PXM239" s="333"/>
      <c r="PXN239" s="332"/>
      <c r="PXO239" s="334"/>
      <c r="PXP239" s="333"/>
      <c r="PXQ239" s="335"/>
      <c r="PXR239" s="335"/>
      <c r="PXS239" s="335"/>
      <c r="PXT239" s="335"/>
      <c r="PXU239" s="335"/>
      <c r="PXV239" s="335"/>
      <c r="PXW239" s="334"/>
      <c r="PXX239" s="334"/>
      <c r="PXY239" s="334"/>
      <c r="PXZ239" s="333"/>
      <c r="PYA239" s="333"/>
      <c r="PYB239" s="332"/>
      <c r="PYC239" s="334"/>
      <c r="PYD239" s="333"/>
      <c r="PYE239" s="335"/>
      <c r="PYF239" s="335"/>
      <c r="PYG239" s="335"/>
      <c r="PYH239" s="335"/>
      <c r="PYI239" s="335"/>
      <c r="PYJ239" s="335"/>
      <c r="PYK239" s="334"/>
      <c r="PYL239" s="334"/>
      <c r="PYM239" s="334"/>
      <c r="PYN239" s="333"/>
      <c r="PYO239" s="333"/>
      <c r="PYP239" s="332"/>
      <c r="PYQ239" s="334"/>
      <c r="PYR239" s="333"/>
      <c r="PYS239" s="335"/>
      <c r="PYT239" s="335"/>
      <c r="PYU239" s="335"/>
      <c r="PYV239" s="335"/>
      <c r="PYW239" s="335"/>
      <c r="PYX239" s="335"/>
      <c r="PYY239" s="334"/>
      <c r="PYZ239" s="334"/>
      <c r="PZA239" s="334"/>
      <c r="PZB239" s="333"/>
      <c r="PZC239" s="333"/>
      <c r="PZD239" s="332"/>
      <c r="PZE239" s="334"/>
      <c r="PZF239" s="333"/>
      <c r="PZG239" s="335"/>
      <c r="PZH239" s="335"/>
      <c r="PZI239" s="335"/>
      <c r="PZJ239" s="335"/>
      <c r="PZK239" s="335"/>
      <c r="PZL239" s="335"/>
      <c r="PZM239" s="334"/>
      <c r="PZN239" s="334"/>
      <c r="PZO239" s="334"/>
      <c r="PZP239" s="333"/>
      <c r="PZQ239" s="333"/>
      <c r="PZR239" s="332"/>
      <c r="PZS239" s="334"/>
      <c r="PZT239" s="333"/>
      <c r="PZU239" s="335"/>
      <c r="PZV239" s="335"/>
      <c r="PZW239" s="335"/>
      <c r="PZX239" s="335"/>
      <c r="PZY239" s="335"/>
      <c r="PZZ239" s="335"/>
      <c r="QAA239" s="334"/>
      <c r="QAB239" s="334"/>
      <c r="QAC239" s="334"/>
      <c r="QAD239" s="333"/>
      <c r="QAE239" s="333"/>
      <c r="QAF239" s="332"/>
      <c r="QAG239" s="334"/>
      <c r="QAH239" s="333"/>
      <c r="QAI239" s="335"/>
      <c r="QAJ239" s="335"/>
      <c r="QAK239" s="335"/>
      <c r="QAL239" s="335"/>
      <c r="QAM239" s="335"/>
      <c r="QAN239" s="335"/>
      <c r="QAO239" s="334"/>
      <c r="QAP239" s="334"/>
      <c r="QAQ239" s="334"/>
      <c r="QAR239" s="333"/>
      <c r="QAS239" s="333"/>
      <c r="QAT239" s="332"/>
      <c r="QAU239" s="334"/>
      <c r="QAV239" s="333"/>
      <c r="QAW239" s="335"/>
      <c r="QAX239" s="335"/>
      <c r="QAY239" s="335"/>
      <c r="QAZ239" s="335"/>
      <c r="QBA239" s="335"/>
      <c r="QBB239" s="335"/>
      <c r="QBC239" s="334"/>
      <c r="QBD239" s="334"/>
      <c r="QBE239" s="334"/>
      <c r="QBF239" s="333"/>
      <c r="QBG239" s="333"/>
      <c r="QBH239" s="332"/>
      <c r="QBI239" s="334"/>
      <c r="QBJ239" s="333"/>
      <c r="QBK239" s="335"/>
      <c r="QBL239" s="335"/>
      <c r="QBM239" s="335"/>
      <c r="QBN239" s="335"/>
      <c r="QBO239" s="335"/>
      <c r="QBP239" s="335"/>
      <c r="QBQ239" s="334"/>
      <c r="QBR239" s="334"/>
      <c r="QBS239" s="334"/>
      <c r="QBT239" s="333"/>
      <c r="QBU239" s="333"/>
      <c r="QBV239" s="332"/>
      <c r="QBW239" s="334"/>
      <c r="QBX239" s="333"/>
      <c r="QBY239" s="335"/>
      <c r="QBZ239" s="335"/>
      <c r="QCA239" s="335"/>
      <c r="QCB239" s="335"/>
      <c r="QCC239" s="335"/>
      <c r="QCD239" s="335"/>
      <c r="QCE239" s="334"/>
      <c r="QCF239" s="334"/>
      <c r="QCG239" s="334"/>
      <c r="QCH239" s="333"/>
      <c r="QCI239" s="333"/>
      <c r="QCJ239" s="332"/>
      <c r="QCK239" s="334"/>
      <c r="QCL239" s="333"/>
      <c r="QCM239" s="335"/>
      <c r="QCN239" s="335"/>
      <c r="QCO239" s="335"/>
      <c r="QCP239" s="335"/>
      <c r="QCQ239" s="335"/>
      <c r="QCR239" s="335"/>
      <c r="QCS239" s="334"/>
      <c r="QCT239" s="334"/>
      <c r="QCU239" s="334"/>
      <c r="QCV239" s="333"/>
      <c r="QCW239" s="333"/>
      <c r="QCX239" s="332"/>
      <c r="QCY239" s="334"/>
      <c r="QCZ239" s="333"/>
      <c r="QDA239" s="335"/>
      <c r="QDB239" s="335"/>
      <c r="QDC239" s="335"/>
      <c r="QDD239" s="335"/>
      <c r="QDE239" s="335"/>
      <c r="QDF239" s="335"/>
      <c r="QDG239" s="334"/>
      <c r="QDH239" s="334"/>
      <c r="QDI239" s="334"/>
      <c r="QDJ239" s="333"/>
      <c r="QDK239" s="333"/>
      <c r="QDL239" s="332"/>
      <c r="QDM239" s="334"/>
      <c r="QDN239" s="333"/>
      <c r="QDO239" s="335"/>
      <c r="QDP239" s="335"/>
      <c r="QDQ239" s="335"/>
      <c r="QDR239" s="335"/>
      <c r="QDS239" s="335"/>
      <c r="QDT239" s="335"/>
      <c r="QDU239" s="334"/>
      <c r="QDV239" s="334"/>
      <c r="QDW239" s="334"/>
      <c r="QDX239" s="333"/>
      <c r="QDY239" s="333"/>
      <c r="QDZ239" s="332"/>
      <c r="QEA239" s="334"/>
      <c r="QEB239" s="333"/>
      <c r="QEC239" s="335"/>
      <c r="QED239" s="335"/>
      <c r="QEE239" s="335"/>
      <c r="QEF239" s="335"/>
      <c r="QEG239" s="335"/>
      <c r="QEH239" s="335"/>
      <c r="QEI239" s="334"/>
      <c r="QEJ239" s="334"/>
      <c r="QEK239" s="334"/>
      <c r="QEL239" s="333"/>
      <c r="QEM239" s="333"/>
      <c r="QEN239" s="332"/>
      <c r="QEO239" s="334"/>
      <c r="QEP239" s="333"/>
      <c r="QEQ239" s="335"/>
      <c r="QER239" s="335"/>
      <c r="QES239" s="335"/>
      <c r="QET239" s="335"/>
      <c r="QEU239" s="335"/>
      <c r="QEV239" s="335"/>
      <c r="QEW239" s="334"/>
      <c r="QEX239" s="334"/>
      <c r="QEY239" s="334"/>
      <c r="QEZ239" s="333"/>
      <c r="QFA239" s="333"/>
      <c r="QFB239" s="332"/>
      <c r="QFC239" s="334"/>
      <c r="QFD239" s="333"/>
      <c r="QFE239" s="335"/>
      <c r="QFF239" s="335"/>
      <c r="QFG239" s="335"/>
      <c r="QFH239" s="335"/>
      <c r="QFI239" s="335"/>
      <c r="QFJ239" s="335"/>
      <c r="QFK239" s="334"/>
      <c r="QFL239" s="334"/>
      <c r="QFM239" s="334"/>
      <c r="QFN239" s="333"/>
      <c r="QFO239" s="333"/>
      <c r="QFP239" s="332"/>
      <c r="QFQ239" s="334"/>
      <c r="QFR239" s="333"/>
      <c r="QFS239" s="335"/>
      <c r="QFT239" s="335"/>
      <c r="QFU239" s="335"/>
      <c r="QFV239" s="335"/>
      <c r="QFW239" s="335"/>
      <c r="QFX239" s="335"/>
      <c r="QFY239" s="334"/>
      <c r="QFZ239" s="334"/>
      <c r="QGA239" s="334"/>
      <c r="QGB239" s="333"/>
      <c r="QGC239" s="333"/>
      <c r="QGD239" s="332"/>
      <c r="QGE239" s="334"/>
      <c r="QGF239" s="333"/>
      <c r="QGG239" s="335"/>
      <c r="QGH239" s="335"/>
      <c r="QGI239" s="335"/>
      <c r="QGJ239" s="335"/>
      <c r="QGK239" s="335"/>
      <c r="QGL239" s="335"/>
      <c r="QGM239" s="334"/>
      <c r="QGN239" s="334"/>
      <c r="QGO239" s="334"/>
      <c r="QGP239" s="333"/>
      <c r="QGQ239" s="333"/>
      <c r="QGR239" s="332"/>
      <c r="QGS239" s="334"/>
      <c r="QGT239" s="333"/>
      <c r="QGU239" s="335"/>
      <c r="QGV239" s="335"/>
      <c r="QGW239" s="335"/>
      <c r="QGX239" s="335"/>
      <c r="QGY239" s="335"/>
      <c r="QGZ239" s="335"/>
      <c r="QHA239" s="334"/>
      <c r="QHB239" s="334"/>
      <c r="QHC239" s="334"/>
      <c r="QHD239" s="333"/>
      <c r="QHE239" s="333"/>
      <c r="QHF239" s="332"/>
      <c r="QHG239" s="334"/>
      <c r="QHH239" s="333"/>
      <c r="QHI239" s="335"/>
      <c r="QHJ239" s="335"/>
      <c r="QHK239" s="335"/>
      <c r="QHL239" s="335"/>
      <c r="QHM239" s="335"/>
      <c r="QHN239" s="335"/>
      <c r="QHO239" s="334"/>
      <c r="QHP239" s="334"/>
      <c r="QHQ239" s="334"/>
      <c r="QHR239" s="333"/>
      <c r="QHS239" s="333"/>
      <c r="QHT239" s="332"/>
      <c r="QHU239" s="334"/>
      <c r="QHV239" s="333"/>
      <c r="QHW239" s="335"/>
      <c r="QHX239" s="335"/>
      <c r="QHY239" s="335"/>
      <c r="QHZ239" s="335"/>
      <c r="QIA239" s="335"/>
      <c r="QIB239" s="335"/>
      <c r="QIC239" s="334"/>
      <c r="QID239" s="334"/>
      <c r="QIE239" s="334"/>
      <c r="QIF239" s="333"/>
      <c r="QIG239" s="333"/>
      <c r="QIH239" s="332"/>
      <c r="QII239" s="334"/>
      <c r="QIJ239" s="333"/>
      <c r="QIK239" s="335"/>
      <c r="QIL239" s="335"/>
      <c r="QIM239" s="335"/>
      <c r="QIN239" s="335"/>
      <c r="QIO239" s="335"/>
      <c r="QIP239" s="335"/>
      <c r="QIQ239" s="334"/>
      <c r="QIR239" s="334"/>
      <c r="QIS239" s="334"/>
      <c r="QIT239" s="333"/>
      <c r="QIU239" s="333"/>
      <c r="QIV239" s="332"/>
      <c r="QIW239" s="334"/>
      <c r="QIX239" s="333"/>
      <c r="QIY239" s="335"/>
      <c r="QIZ239" s="335"/>
      <c r="QJA239" s="335"/>
      <c r="QJB239" s="335"/>
      <c r="QJC239" s="335"/>
      <c r="QJD239" s="335"/>
      <c r="QJE239" s="334"/>
      <c r="QJF239" s="334"/>
      <c r="QJG239" s="334"/>
      <c r="QJH239" s="333"/>
      <c r="QJI239" s="333"/>
      <c r="QJJ239" s="332"/>
      <c r="QJK239" s="334"/>
      <c r="QJL239" s="333"/>
      <c r="QJM239" s="335"/>
      <c r="QJN239" s="335"/>
      <c r="QJO239" s="335"/>
      <c r="QJP239" s="335"/>
      <c r="QJQ239" s="335"/>
      <c r="QJR239" s="335"/>
      <c r="QJS239" s="334"/>
      <c r="QJT239" s="334"/>
      <c r="QJU239" s="334"/>
      <c r="QJV239" s="333"/>
      <c r="QJW239" s="333"/>
      <c r="QJX239" s="332"/>
      <c r="QJY239" s="334"/>
      <c r="QJZ239" s="333"/>
      <c r="QKA239" s="335"/>
      <c r="QKB239" s="335"/>
      <c r="QKC239" s="335"/>
      <c r="QKD239" s="335"/>
      <c r="QKE239" s="335"/>
      <c r="QKF239" s="335"/>
      <c r="QKG239" s="334"/>
      <c r="QKH239" s="334"/>
      <c r="QKI239" s="334"/>
      <c r="QKJ239" s="333"/>
      <c r="QKK239" s="333"/>
      <c r="QKL239" s="332"/>
      <c r="QKM239" s="334"/>
      <c r="QKN239" s="333"/>
      <c r="QKO239" s="335"/>
      <c r="QKP239" s="335"/>
      <c r="QKQ239" s="335"/>
      <c r="QKR239" s="335"/>
      <c r="QKS239" s="335"/>
      <c r="QKT239" s="335"/>
      <c r="QKU239" s="334"/>
      <c r="QKV239" s="334"/>
      <c r="QKW239" s="334"/>
      <c r="QKX239" s="333"/>
      <c r="QKY239" s="333"/>
      <c r="QKZ239" s="332"/>
      <c r="QLA239" s="334"/>
      <c r="QLB239" s="333"/>
      <c r="QLC239" s="335"/>
      <c r="QLD239" s="335"/>
      <c r="QLE239" s="335"/>
      <c r="QLF239" s="335"/>
      <c r="QLG239" s="335"/>
      <c r="QLH239" s="335"/>
      <c r="QLI239" s="334"/>
      <c r="QLJ239" s="334"/>
      <c r="QLK239" s="334"/>
      <c r="QLL239" s="333"/>
      <c r="QLM239" s="333"/>
      <c r="QLN239" s="332"/>
      <c r="QLO239" s="334"/>
      <c r="QLP239" s="333"/>
      <c r="QLQ239" s="335"/>
      <c r="QLR239" s="335"/>
      <c r="QLS239" s="335"/>
      <c r="QLT239" s="335"/>
      <c r="QLU239" s="335"/>
      <c r="QLV239" s="335"/>
      <c r="QLW239" s="334"/>
      <c r="QLX239" s="334"/>
      <c r="QLY239" s="334"/>
      <c r="QLZ239" s="333"/>
      <c r="QMA239" s="333"/>
      <c r="QMB239" s="332"/>
      <c r="QMC239" s="334"/>
      <c r="QMD239" s="333"/>
      <c r="QME239" s="335"/>
      <c r="QMF239" s="335"/>
      <c r="QMG239" s="335"/>
      <c r="QMH239" s="335"/>
      <c r="QMI239" s="335"/>
      <c r="QMJ239" s="335"/>
      <c r="QMK239" s="334"/>
      <c r="QML239" s="334"/>
      <c r="QMM239" s="334"/>
      <c r="QMN239" s="333"/>
      <c r="QMO239" s="333"/>
      <c r="QMP239" s="332"/>
      <c r="QMQ239" s="334"/>
      <c r="QMR239" s="333"/>
      <c r="QMS239" s="335"/>
      <c r="QMT239" s="335"/>
      <c r="QMU239" s="335"/>
      <c r="QMV239" s="335"/>
      <c r="QMW239" s="335"/>
      <c r="QMX239" s="335"/>
      <c r="QMY239" s="334"/>
      <c r="QMZ239" s="334"/>
      <c r="QNA239" s="334"/>
      <c r="QNB239" s="333"/>
      <c r="QNC239" s="333"/>
      <c r="QND239" s="332"/>
      <c r="QNE239" s="334"/>
      <c r="QNF239" s="333"/>
      <c r="QNG239" s="335"/>
      <c r="QNH239" s="335"/>
      <c r="QNI239" s="335"/>
      <c r="QNJ239" s="335"/>
      <c r="QNK239" s="335"/>
      <c r="QNL239" s="335"/>
      <c r="QNM239" s="334"/>
      <c r="QNN239" s="334"/>
      <c r="QNO239" s="334"/>
      <c r="QNP239" s="333"/>
      <c r="QNQ239" s="333"/>
      <c r="QNR239" s="332"/>
      <c r="QNS239" s="334"/>
      <c r="QNT239" s="333"/>
      <c r="QNU239" s="335"/>
      <c r="QNV239" s="335"/>
      <c r="QNW239" s="335"/>
      <c r="QNX239" s="335"/>
      <c r="QNY239" s="335"/>
      <c r="QNZ239" s="335"/>
      <c r="QOA239" s="334"/>
      <c r="QOB239" s="334"/>
      <c r="QOC239" s="334"/>
      <c r="QOD239" s="333"/>
      <c r="QOE239" s="333"/>
      <c r="QOF239" s="332"/>
      <c r="QOG239" s="334"/>
      <c r="QOH239" s="333"/>
      <c r="QOI239" s="335"/>
      <c r="QOJ239" s="335"/>
      <c r="QOK239" s="335"/>
      <c r="QOL239" s="335"/>
      <c r="QOM239" s="335"/>
      <c r="QON239" s="335"/>
      <c r="QOO239" s="334"/>
      <c r="QOP239" s="334"/>
      <c r="QOQ239" s="334"/>
      <c r="QOR239" s="333"/>
      <c r="QOS239" s="333"/>
      <c r="QOT239" s="332"/>
      <c r="QOU239" s="334"/>
      <c r="QOV239" s="333"/>
      <c r="QOW239" s="335"/>
      <c r="QOX239" s="335"/>
      <c r="QOY239" s="335"/>
      <c r="QOZ239" s="335"/>
      <c r="QPA239" s="335"/>
      <c r="QPB239" s="335"/>
      <c r="QPC239" s="334"/>
      <c r="QPD239" s="334"/>
      <c r="QPE239" s="334"/>
      <c r="QPF239" s="333"/>
      <c r="QPG239" s="333"/>
      <c r="QPH239" s="332"/>
      <c r="QPI239" s="334"/>
      <c r="QPJ239" s="333"/>
      <c r="QPK239" s="335"/>
      <c r="QPL239" s="335"/>
      <c r="QPM239" s="335"/>
      <c r="QPN239" s="335"/>
      <c r="QPO239" s="335"/>
      <c r="QPP239" s="335"/>
      <c r="QPQ239" s="334"/>
      <c r="QPR239" s="334"/>
      <c r="QPS239" s="334"/>
      <c r="QPT239" s="333"/>
      <c r="QPU239" s="333"/>
      <c r="QPV239" s="332"/>
      <c r="QPW239" s="334"/>
      <c r="QPX239" s="333"/>
      <c r="QPY239" s="335"/>
      <c r="QPZ239" s="335"/>
      <c r="QQA239" s="335"/>
      <c r="QQB239" s="335"/>
      <c r="QQC239" s="335"/>
      <c r="QQD239" s="335"/>
      <c r="QQE239" s="334"/>
      <c r="QQF239" s="334"/>
      <c r="QQG239" s="334"/>
      <c r="QQH239" s="333"/>
      <c r="QQI239" s="333"/>
      <c r="QQJ239" s="332"/>
      <c r="QQK239" s="334"/>
      <c r="QQL239" s="333"/>
      <c r="QQM239" s="335"/>
      <c r="QQN239" s="335"/>
      <c r="QQO239" s="335"/>
      <c r="QQP239" s="335"/>
      <c r="QQQ239" s="335"/>
      <c r="QQR239" s="335"/>
      <c r="QQS239" s="334"/>
      <c r="QQT239" s="334"/>
      <c r="QQU239" s="334"/>
      <c r="QQV239" s="333"/>
      <c r="QQW239" s="333"/>
      <c r="QQX239" s="332"/>
      <c r="QQY239" s="334"/>
      <c r="QQZ239" s="333"/>
      <c r="QRA239" s="335"/>
      <c r="QRB239" s="335"/>
      <c r="QRC239" s="335"/>
      <c r="QRD239" s="335"/>
      <c r="QRE239" s="335"/>
      <c r="QRF239" s="335"/>
      <c r="QRG239" s="334"/>
      <c r="QRH239" s="334"/>
      <c r="QRI239" s="334"/>
      <c r="QRJ239" s="333"/>
      <c r="QRK239" s="333"/>
      <c r="QRL239" s="332"/>
      <c r="QRM239" s="334"/>
      <c r="QRN239" s="333"/>
      <c r="QRO239" s="335"/>
      <c r="QRP239" s="335"/>
      <c r="QRQ239" s="335"/>
      <c r="QRR239" s="335"/>
      <c r="QRS239" s="335"/>
      <c r="QRT239" s="335"/>
      <c r="QRU239" s="334"/>
      <c r="QRV239" s="334"/>
      <c r="QRW239" s="334"/>
      <c r="QRX239" s="333"/>
      <c r="QRY239" s="333"/>
      <c r="QRZ239" s="332"/>
      <c r="QSA239" s="334"/>
      <c r="QSB239" s="333"/>
      <c r="QSC239" s="335"/>
      <c r="QSD239" s="335"/>
      <c r="QSE239" s="335"/>
      <c r="QSF239" s="335"/>
      <c r="QSG239" s="335"/>
      <c r="QSH239" s="335"/>
      <c r="QSI239" s="334"/>
      <c r="QSJ239" s="334"/>
      <c r="QSK239" s="334"/>
      <c r="QSL239" s="333"/>
      <c r="QSM239" s="333"/>
      <c r="QSN239" s="332"/>
      <c r="QSO239" s="334"/>
      <c r="QSP239" s="333"/>
      <c r="QSQ239" s="335"/>
      <c r="QSR239" s="335"/>
      <c r="QSS239" s="335"/>
      <c r="QST239" s="335"/>
      <c r="QSU239" s="335"/>
      <c r="QSV239" s="335"/>
      <c r="QSW239" s="334"/>
      <c r="QSX239" s="334"/>
      <c r="QSY239" s="334"/>
      <c r="QSZ239" s="333"/>
      <c r="QTA239" s="333"/>
      <c r="QTB239" s="332"/>
      <c r="QTC239" s="334"/>
      <c r="QTD239" s="333"/>
      <c r="QTE239" s="335"/>
      <c r="QTF239" s="335"/>
      <c r="QTG239" s="335"/>
      <c r="QTH239" s="335"/>
      <c r="QTI239" s="335"/>
      <c r="QTJ239" s="335"/>
      <c r="QTK239" s="334"/>
      <c r="QTL239" s="334"/>
      <c r="QTM239" s="334"/>
      <c r="QTN239" s="333"/>
      <c r="QTO239" s="333"/>
      <c r="QTP239" s="332"/>
      <c r="QTQ239" s="334"/>
      <c r="QTR239" s="333"/>
      <c r="QTS239" s="335"/>
      <c r="QTT239" s="335"/>
      <c r="QTU239" s="335"/>
      <c r="QTV239" s="335"/>
      <c r="QTW239" s="335"/>
      <c r="QTX239" s="335"/>
      <c r="QTY239" s="334"/>
      <c r="QTZ239" s="334"/>
      <c r="QUA239" s="334"/>
      <c r="QUB239" s="333"/>
      <c r="QUC239" s="333"/>
      <c r="QUD239" s="332"/>
      <c r="QUE239" s="334"/>
      <c r="QUF239" s="333"/>
      <c r="QUG239" s="335"/>
      <c r="QUH239" s="335"/>
      <c r="QUI239" s="335"/>
      <c r="QUJ239" s="335"/>
      <c r="QUK239" s="335"/>
      <c r="QUL239" s="335"/>
      <c r="QUM239" s="334"/>
      <c r="QUN239" s="334"/>
      <c r="QUO239" s="334"/>
      <c r="QUP239" s="333"/>
      <c r="QUQ239" s="333"/>
      <c r="QUR239" s="332"/>
      <c r="QUS239" s="334"/>
      <c r="QUT239" s="333"/>
      <c r="QUU239" s="335"/>
      <c r="QUV239" s="335"/>
      <c r="QUW239" s="335"/>
      <c r="QUX239" s="335"/>
      <c r="QUY239" s="335"/>
      <c r="QUZ239" s="335"/>
      <c r="QVA239" s="334"/>
      <c r="QVB239" s="334"/>
      <c r="QVC239" s="334"/>
      <c r="QVD239" s="333"/>
      <c r="QVE239" s="333"/>
      <c r="QVF239" s="332"/>
      <c r="QVG239" s="334"/>
      <c r="QVH239" s="333"/>
      <c r="QVI239" s="335"/>
      <c r="QVJ239" s="335"/>
      <c r="QVK239" s="335"/>
      <c r="QVL239" s="335"/>
      <c r="QVM239" s="335"/>
      <c r="QVN239" s="335"/>
      <c r="QVO239" s="334"/>
      <c r="QVP239" s="334"/>
      <c r="QVQ239" s="334"/>
      <c r="QVR239" s="333"/>
      <c r="QVS239" s="333"/>
      <c r="QVT239" s="332"/>
      <c r="QVU239" s="334"/>
      <c r="QVV239" s="333"/>
      <c r="QVW239" s="335"/>
      <c r="QVX239" s="335"/>
      <c r="QVY239" s="335"/>
      <c r="QVZ239" s="335"/>
      <c r="QWA239" s="335"/>
      <c r="QWB239" s="335"/>
      <c r="QWC239" s="334"/>
      <c r="QWD239" s="334"/>
      <c r="QWE239" s="334"/>
      <c r="QWF239" s="333"/>
      <c r="QWG239" s="333"/>
      <c r="QWH239" s="332"/>
      <c r="QWI239" s="334"/>
      <c r="QWJ239" s="333"/>
      <c r="QWK239" s="335"/>
      <c r="QWL239" s="335"/>
      <c r="QWM239" s="335"/>
      <c r="QWN239" s="335"/>
      <c r="QWO239" s="335"/>
      <c r="QWP239" s="335"/>
      <c r="QWQ239" s="334"/>
      <c r="QWR239" s="334"/>
      <c r="QWS239" s="334"/>
      <c r="QWT239" s="333"/>
      <c r="QWU239" s="333"/>
      <c r="QWV239" s="332"/>
      <c r="QWW239" s="334"/>
      <c r="QWX239" s="333"/>
      <c r="QWY239" s="335"/>
      <c r="QWZ239" s="335"/>
      <c r="QXA239" s="335"/>
      <c r="QXB239" s="335"/>
      <c r="QXC239" s="335"/>
      <c r="QXD239" s="335"/>
      <c r="QXE239" s="334"/>
      <c r="QXF239" s="334"/>
      <c r="QXG239" s="334"/>
      <c r="QXH239" s="333"/>
      <c r="QXI239" s="333"/>
      <c r="QXJ239" s="332"/>
      <c r="QXK239" s="334"/>
      <c r="QXL239" s="333"/>
      <c r="QXM239" s="335"/>
      <c r="QXN239" s="335"/>
      <c r="QXO239" s="335"/>
      <c r="QXP239" s="335"/>
      <c r="QXQ239" s="335"/>
      <c r="QXR239" s="335"/>
      <c r="QXS239" s="334"/>
      <c r="QXT239" s="334"/>
      <c r="QXU239" s="334"/>
      <c r="QXV239" s="333"/>
      <c r="QXW239" s="333"/>
      <c r="QXX239" s="332"/>
      <c r="QXY239" s="334"/>
      <c r="QXZ239" s="333"/>
      <c r="QYA239" s="335"/>
      <c r="QYB239" s="335"/>
      <c r="QYC239" s="335"/>
      <c r="QYD239" s="335"/>
      <c r="QYE239" s="335"/>
      <c r="QYF239" s="335"/>
      <c r="QYG239" s="334"/>
      <c r="QYH239" s="334"/>
      <c r="QYI239" s="334"/>
      <c r="QYJ239" s="333"/>
      <c r="QYK239" s="333"/>
      <c r="QYL239" s="332"/>
      <c r="QYM239" s="334"/>
      <c r="QYN239" s="333"/>
      <c r="QYO239" s="335"/>
      <c r="QYP239" s="335"/>
      <c r="QYQ239" s="335"/>
      <c r="QYR239" s="335"/>
      <c r="QYS239" s="335"/>
      <c r="QYT239" s="335"/>
      <c r="QYU239" s="334"/>
      <c r="QYV239" s="334"/>
      <c r="QYW239" s="334"/>
      <c r="QYX239" s="333"/>
      <c r="QYY239" s="333"/>
      <c r="QYZ239" s="332"/>
      <c r="QZA239" s="334"/>
      <c r="QZB239" s="333"/>
      <c r="QZC239" s="335"/>
      <c r="QZD239" s="335"/>
      <c r="QZE239" s="335"/>
      <c r="QZF239" s="335"/>
      <c r="QZG239" s="335"/>
      <c r="QZH239" s="335"/>
      <c r="QZI239" s="334"/>
      <c r="QZJ239" s="334"/>
      <c r="QZK239" s="334"/>
      <c r="QZL239" s="333"/>
      <c r="QZM239" s="333"/>
      <c r="QZN239" s="332"/>
      <c r="QZO239" s="334"/>
      <c r="QZP239" s="333"/>
      <c r="QZQ239" s="335"/>
      <c r="QZR239" s="335"/>
      <c r="QZS239" s="335"/>
      <c r="QZT239" s="335"/>
      <c r="QZU239" s="335"/>
      <c r="QZV239" s="335"/>
      <c r="QZW239" s="334"/>
      <c r="QZX239" s="334"/>
      <c r="QZY239" s="334"/>
      <c r="QZZ239" s="333"/>
      <c r="RAA239" s="333"/>
      <c r="RAB239" s="332"/>
      <c r="RAC239" s="334"/>
      <c r="RAD239" s="333"/>
      <c r="RAE239" s="335"/>
      <c r="RAF239" s="335"/>
      <c r="RAG239" s="335"/>
      <c r="RAH239" s="335"/>
      <c r="RAI239" s="335"/>
      <c r="RAJ239" s="335"/>
      <c r="RAK239" s="334"/>
      <c r="RAL239" s="334"/>
      <c r="RAM239" s="334"/>
      <c r="RAN239" s="333"/>
      <c r="RAO239" s="333"/>
      <c r="RAP239" s="332"/>
      <c r="RAQ239" s="334"/>
      <c r="RAR239" s="333"/>
      <c r="RAS239" s="335"/>
      <c r="RAT239" s="335"/>
      <c r="RAU239" s="335"/>
      <c r="RAV239" s="335"/>
      <c r="RAW239" s="335"/>
      <c r="RAX239" s="335"/>
      <c r="RAY239" s="334"/>
      <c r="RAZ239" s="334"/>
      <c r="RBA239" s="334"/>
      <c r="RBB239" s="333"/>
      <c r="RBC239" s="333"/>
      <c r="RBD239" s="332"/>
      <c r="RBE239" s="334"/>
      <c r="RBF239" s="333"/>
      <c r="RBG239" s="335"/>
      <c r="RBH239" s="335"/>
      <c r="RBI239" s="335"/>
      <c r="RBJ239" s="335"/>
      <c r="RBK239" s="335"/>
      <c r="RBL239" s="335"/>
      <c r="RBM239" s="334"/>
      <c r="RBN239" s="334"/>
      <c r="RBO239" s="334"/>
      <c r="RBP239" s="333"/>
      <c r="RBQ239" s="333"/>
      <c r="RBR239" s="332"/>
      <c r="RBS239" s="334"/>
      <c r="RBT239" s="333"/>
      <c r="RBU239" s="335"/>
      <c r="RBV239" s="335"/>
      <c r="RBW239" s="335"/>
      <c r="RBX239" s="335"/>
      <c r="RBY239" s="335"/>
      <c r="RBZ239" s="335"/>
      <c r="RCA239" s="334"/>
      <c r="RCB239" s="334"/>
      <c r="RCC239" s="334"/>
      <c r="RCD239" s="333"/>
      <c r="RCE239" s="333"/>
      <c r="RCF239" s="332"/>
      <c r="RCG239" s="334"/>
      <c r="RCH239" s="333"/>
      <c r="RCI239" s="335"/>
      <c r="RCJ239" s="335"/>
      <c r="RCK239" s="335"/>
      <c r="RCL239" s="335"/>
      <c r="RCM239" s="335"/>
      <c r="RCN239" s="335"/>
      <c r="RCO239" s="334"/>
      <c r="RCP239" s="334"/>
      <c r="RCQ239" s="334"/>
      <c r="RCR239" s="333"/>
      <c r="RCS239" s="333"/>
      <c r="RCT239" s="332"/>
      <c r="RCU239" s="334"/>
      <c r="RCV239" s="333"/>
      <c r="RCW239" s="335"/>
      <c r="RCX239" s="335"/>
      <c r="RCY239" s="335"/>
      <c r="RCZ239" s="335"/>
      <c r="RDA239" s="335"/>
      <c r="RDB239" s="335"/>
      <c r="RDC239" s="334"/>
      <c r="RDD239" s="334"/>
      <c r="RDE239" s="334"/>
      <c r="RDF239" s="333"/>
      <c r="RDG239" s="333"/>
      <c r="RDH239" s="332"/>
      <c r="RDI239" s="334"/>
      <c r="RDJ239" s="333"/>
      <c r="RDK239" s="335"/>
      <c r="RDL239" s="335"/>
      <c r="RDM239" s="335"/>
      <c r="RDN239" s="335"/>
      <c r="RDO239" s="335"/>
      <c r="RDP239" s="335"/>
      <c r="RDQ239" s="334"/>
      <c r="RDR239" s="334"/>
      <c r="RDS239" s="334"/>
      <c r="RDT239" s="333"/>
      <c r="RDU239" s="333"/>
      <c r="RDV239" s="332"/>
      <c r="RDW239" s="334"/>
      <c r="RDX239" s="333"/>
      <c r="RDY239" s="335"/>
      <c r="RDZ239" s="335"/>
      <c r="REA239" s="335"/>
      <c r="REB239" s="335"/>
      <c r="REC239" s="335"/>
      <c r="RED239" s="335"/>
      <c r="REE239" s="334"/>
      <c r="REF239" s="334"/>
      <c r="REG239" s="334"/>
      <c r="REH239" s="333"/>
      <c r="REI239" s="333"/>
      <c r="REJ239" s="332"/>
      <c r="REK239" s="334"/>
      <c r="REL239" s="333"/>
      <c r="REM239" s="335"/>
      <c r="REN239" s="335"/>
      <c r="REO239" s="335"/>
      <c r="REP239" s="335"/>
      <c r="REQ239" s="335"/>
      <c r="RER239" s="335"/>
      <c r="RES239" s="334"/>
      <c r="RET239" s="334"/>
      <c r="REU239" s="334"/>
      <c r="REV239" s="333"/>
      <c r="REW239" s="333"/>
      <c r="REX239" s="332"/>
      <c r="REY239" s="334"/>
      <c r="REZ239" s="333"/>
      <c r="RFA239" s="335"/>
      <c r="RFB239" s="335"/>
      <c r="RFC239" s="335"/>
      <c r="RFD239" s="335"/>
      <c r="RFE239" s="335"/>
      <c r="RFF239" s="335"/>
      <c r="RFG239" s="334"/>
      <c r="RFH239" s="334"/>
      <c r="RFI239" s="334"/>
      <c r="RFJ239" s="333"/>
      <c r="RFK239" s="333"/>
      <c r="RFL239" s="332"/>
      <c r="RFM239" s="334"/>
      <c r="RFN239" s="333"/>
      <c r="RFO239" s="335"/>
      <c r="RFP239" s="335"/>
      <c r="RFQ239" s="335"/>
      <c r="RFR239" s="335"/>
      <c r="RFS239" s="335"/>
      <c r="RFT239" s="335"/>
      <c r="RFU239" s="334"/>
      <c r="RFV239" s="334"/>
      <c r="RFW239" s="334"/>
      <c r="RFX239" s="333"/>
      <c r="RFY239" s="333"/>
      <c r="RFZ239" s="332"/>
      <c r="RGA239" s="334"/>
      <c r="RGB239" s="333"/>
      <c r="RGC239" s="335"/>
      <c r="RGD239" s="335"/>
      <c r="RGE239" s="335"/>
      <c r="RGF239" s="335"/>
      <c r="RGG239" s="335"/>
      <c r="RGH239" s="335"/>
      <c r="RGI239" s="334"/>
      <c r="RGJ239" s="334"/>
      <c r="RGK239" s="334"/>
      <c r="RGL239" s="333"/>
      <c r="RGM239" s="333"/>
      <c r="RGN239" s="332"/>
      <c r="RGO239" s="334"/>
      <c r="RGP239" s="333"/>
      <c r="RGQ239" s="335"/>
      <c r="RGR239" s="335"/>
      <c r="RGS239" s="335"/>
      <c r="RGT239" s="335"/>
      <c r="RGU239" s="335"/>
      <c r="RGV239" s="335"/>
      <c r="RGW239" s="334"/>
      <c r="RGX239" s="334"/>
      <c r="RGY239" s="334"/>
      <c r="RGZ239" s="333"/>
      <c r="RHA239" s="333"/>
      <c r="RHB239" s="332"/>
      <c r="RHC239" s="334"/>
      <c r="RHD239" s="333"/>
      <c r="RHE239" s="335"/>
      <c r="RHF239" s="335"/>
      <c r="RHG239" s="335"/>
      <c r="RHH239" s="335"/>
      <c r="RHI239" s="335"/>
      <c r="RHJ239" s="335"/>
      <c r="RHK239" s="334"/>
      <c r="RHL239" s="334"/>
      <c r="RHM239" s="334"/>
      <c r="RHN239" s="333"/>
      <c r="RHO239" s="333"/>
      <c r="RHP239" s="332"/>
      <c r="RHQ239" s="334"/>
      <c r="RHR239" s="333"/>
      <c r="RHS239" s="335"/>
      <c r="RHT239" s="335"/>
      <c r="RHU239" s="335"/>
      <c r="RHV239" s="335"/>
      <c r="RHW239" s="335"/>
      <c r="RHX239" s="335"/>
      <c r="RHY239" s="334"/>
      <c r="RHZ239" s="334"/>
      <c r="RIA239" s="334"/>
      <c r="RIB239" s="333"/>
      <c r="RIC239" s="333"/>
      <c r="RID239" s="332"/>
      <c r="RIE239" s="334"/>
      <c r="RIF239" s="333"/>
      <c r="RIG239" s="335"/>
      <c r="RIH239" s="335"/>
      <c r="RII239" s="335"/>
      <c r="RIJ239" s="335"/>
      <c r="RIK239" s="335"/>
      <c r="RIL239" s="335"/>
      <c r="RIM239" s="334"/>
      <c r="RIN239" s="334"/>
      <c r="RIO239" s="334"/>
      <c r="RIP239" s="333"/>
      <c r="RIQ239" s="333"/>
      <c r="RIR239" s="332"/>
      <c r="RIS239" s="334"/>
      <c r="RIT239" s="333"/>
      <c r="RIU239" s="335"/>
      <c r="RIV239" s="335"/>
      <c r="RIW239" s="335"/>
      <c r="RIX239" s="335"/>
      <c r="RIY239" s="335"/>
      <c r="RIZ239" s="335"/>
      <c r="RJA239" s="334"/>
      <c r="RJB239" s="334"/>
      <c r="RJC239" s="334"/>
      <c r="RJD239" s="333"/>
      <c r="RJE239" s="333"/>
      <c r="RJF239" s="332"/>
      <c r="RJG239" s="334"/>
      <c r="RJH239" s="333"/>
      <c r="RJI239" s="335"/>
      <c r="RJJ239" s="335"/>
      <c r="RJK239" s="335"/>
      <c r="RJL239" s="335"/>
      <c r="RJM239" s="335"/>
      <c r="RJN239" s="335"/>
      <c r="RJO239" s="334"/>
      <c r="RJP239" s="334"/>
      <c r="RJQ239" s="334"/>
      <c r="RJR239" s="333"/>
      <c r="RJS239" s="333"/>
      <c r="RJT239" s="332"/>
      <c r="RJU239" s="334"/>
      <c r="RJV239" s="333"/>
      <c r="RJW239" s="335"/>
      <c r="RJX239" s="335"/>
      <c r="RJY239" s="335"/>
      <c r="RJZ239" s="335"/>
      <c r="RKA239" s="335"/>
      <c r="RKB239" s="335"/>
      <c r="RKC239" s="334"/>
      <c r="RKD239" s="334"/>
      <c r="RKE239" s="334"/>
      <c r="RKF239" s="333"/>
      <c r="RKG239" s="333"/>
      <c r="RKH239" s="332"/>
      <c r="RKI239" s="334"/>
      <c r="RKJ239" s="333"/>
      <c r="RKK239" s="335"/>
      <c r="RKL239" s="335"/>
      <c r="RKM239" s="335"/>
      <c r="RKN239" s="335"/>
      <c r="RKO239" s="335"/>
      <c r="RKP239" s="335"/>
      <c r="RKQ239" s="334"/>
      <c r="RKR239" s="334"/>
      <c r="RKS239" s="334"/>
      <c r="RKT239" s="333"/>
      <c r="RKU239" s="333"/>
      <c r="RKV239" s="332"/>
      <c r="RKW239" s="334"/>
      <c r="RKX239" s="333"/>
      <c r="RKY239" s="335"/>
      <c r="RKZ239" s="335"/>
      <c r="RLA239" s="335"/>
      <c r="RLB239" s="335"/>
      <c r="RLC239" s="335"/>
      <c r="RLD239" s="335"/>
      <c r="RLE239" s="334"/>
      <c r="RLF239" s="334"/>
      <c r="RLG239" s="334"/>
      <c r="RLH239" s="333"/>
      <c r="RLI239" s="333"/>
      <c r="RLJ239" s="332"/>
      <c r="RLK239" s="334"/>
      <c r="RLL239" s="333"/>
      <c r="RLM239" s="335"/>
      <c r="RLN239" s="335"/>
      <c r="RLO239" s="335"/>
      <c r="RLP239" s="335"/>
      <c r="RLQ239" s="335"/>
      <c r="RLR239" s="335"/>
      <c r="RLS239" s="334"/>
      <c r="RLT239" s="334"/>
      <c r="RLU239" s="334"/>
      <c r="RLV239" s="333"/>
      <c r="RLW239" s="333"/>
      <c r="RLX239" s="332"/>
      <c r="RLY239" s="334"/>
      <c r="RLZ239" s="333"/>
      <c r="RMA239" s="335"/>
      <c r="RMB239" s="335"/>
      <c r="RMC239" s="335"/>
      <c r="RMD239" s="335"/>
      <c r="RME239" s="335"/>
      <c r="RMF239" s="335"/>
      <c r="RMG239" s="334"/>
      <c r="RMH239" s="334"/>
      <c r="RMI239" s="334"/>
      <c r="RMJ239" s="333"/>
      <c r="RMK239" s="333"/>
      <c r="RML239" s="332"/>
      <c r="RMM239" s="334"/>
      <c r="RMN239" s="333"/>
      <c r="RMO239" s="335"/>
      <c r="RMP239" s="335"/>
      <c r="RMQ239" s="335"/>
      <c r="RMR239" s="335"/>
      <c r="RMS239" s="335"/>
      <c r="RMT239" s="335"/>
      <c r="RMU239" s="334"/>
      <c r="RMV239" s="334"/>
      <c r="RMW239" s="334"/>
      <c r="RMX239" s="333"/>
      <c r="RMY239" s="333"/>
      <c r="RMZ239" s="332"/>
      <c r="RNA239" s="334"/>
      <c r="RNB239" s="333"/>
      <c r="RNC239" s="335"/>
      <c r="RND239" s="335"/>
      <c r="RNE239" s="335"/>
      <c r="RNF239" s="335"/>
      <c r="RNG239" s="335"/>
      <c r="RNH239" s="335"/>
      <c r="RNI239" s="334"/>
      <c r="RNJ239" s="334"/>
      <c r="RNK239" s="334"/>
      <c r="RNL239" s="333"/>
      <c r="RNM239" s="333"/>
      <c r="RNN239" s="332"/>
      <c r="RNO239" s="334"/>
      <c r="RNP239" s="333"/>
      <c r="RNQ239" s="335"/>
      <c r="RNR239" s="335"/>
      <c r="RNS239" s="335"/>
      <c r="RNT239" s="335"/>
      <c r="RNU239" s="335"/>
      <c r="RNV239" s="335"/>
      <c r="RNW239" s="334"/>
      <c r="RNX239" s="334"/>
      <c r="RNY239" s="334"/>
      <c r="RNZ239" s="333"/>
      <c r="ROA239" s="333"/>
      <c r="ROB239" s="332"/>
      <c r="ROC239" s="334"/>
      <c r="ROD239" s="333"/>
      <c r="ROE239" s="335"/>
      <c r="ROF239" s="335"/>
      <c r="ROG239" s="335"/>
      <c r="ROH239" s="335"/>
      <c r="ROI239" s="335"/>
      <c r="ROJ239" s="335"/>
      <c r="ROK239" s="334"/>
      <c r="ROL239" s="334"/>
      <c r="ROM239" s="334"/>
      <c r="RON239" s="333"/>
      <c r="ROO239" s="333"/>
      <c r="ROP239" s="332"/>
      <c r="ROQ239" s="334"/>
      <c r="ROR239" s="333"/>
      <c r="ROS239" s="335"/>
      <c r="ROT239" s="335"/>
      <c r="ROU239" s="335"/>
      <c r="ROV239" s="335"/>
      <c r="ROW239" s="335"/>
      <c r="ROX239" s="335"/>
      <c r="ROY239" s="334"/>
      <c r="ROZ239" s="334"/>
      <c r="RPA239" s="334"/>
      <c r="RPB239" s="333"/>
      <c r="RPC239" s="333"/>
      <c r="RPD239" s="332"/>
      <c r="RPE239" s="334"/>
      <c r="RPF239" s="333"/>
      <c r="RPG239" s="335"/>
      <c r="RPH239" s="335"/>
      <c r="RPI239" s="335"/>
      <c r="RPJ239" s="335"/>
      <c r="RPK239" s="335"/>
      <c r="RPL239" s="335"/>
      <c r="RPM239" s="334"/>
      <c r="RPN239" s="334"/>
      <c r="RPO239" s="334"/>
      <c r="RPP239" s="333"/>
      <c r="RPQ239" s="333"/>
      <c r="RPR239" s="332"/>
      <c r="RPS239" s="334"/>
      <c r="RPT239" s="333"/>
      <c r="RPU239" s="335"/>
      <c r="RPV239" s="335"/>
      <c r="RPW239" s="335"/>
      <c r="RPX239" s="335"/>
      <c r="RPY239" s="335"/>
      <c r="RPZ239" s="335"/>
      <c r="RQA239" s="334"/>
      <c r="RQB239" s="334"/>
      <c r="RQC239" s="334"/>
      <c r="RQD239" s="333"/>
      <c r="RQE239" s="333"/>
      <c r="RQF239" s="332"/>
      <c r="RQG239" s="334"/>
      <c r="RQH239" s="333"/>
      <c r="RQI239" s="335"/>
      <c r="RQJ239" s="335"/>
      <c r="RQK239" s="335"/>
      <c r="RQL239" s="335"/>
      <c r="RQM239" s="335"/>
      <c r="RQN239" s="335"/>
      <c r="RQO239" s="334"/>
      <c r="RQP239" s="334"/>
      <c r="RQQ239" s="334"/>
      <c r="RQR239" s="333"/>
      <c r="RQS239" s="333"/>
      <c r="RQT239" s="332"/>
      <c r="RQU239" s="334"/>
      <c r="RQV239" s="333"/>
      <c r="RQW239" s="335"/>
      <c r="RQX239" s="335"/>
      <c r="RQY239" s="335"/>
      <c r="RQZ239" s="335"/>
      <c r="RRA239" s="335"/>
      <c r="RRB239" s="335"/>
      <c r="RRC239" s="334"/>
      <c r="RRD239" s="334"/>
      <c r="RRE239" s="334"/>
      <c r="RRF239" s="333"/>
      <c r="RRG239" s="333"/>
      <c r="RRH239" s="332"/>
      <c r="RRI239" s="334"/>
      <c r="RRJ239" s="333"/>
      <c r="RRK239" s="335"/>
      <c r="RRL239" s="335"/>
      <c r="RRM239" s="335"/>
      <c r="RRN239" s="335"/>
      <c r="RRO239" s="335"/>
      <c r="RRP239" s="335"/>
      <c r="RRQ239" s="334"/>
      <c r="RRR239" s="334"/>
      <c r="RRS239" s="334"/>
      <c r="RRT239" s="333"/>
      <c r="RRU239" s="333"/>
      <c r="RRV239" s="332"/>
      <c r="RRW239" s="334"/>
      <c r="RRX239" s="333"/>
      <c r="RRY239" s="335"/>
      <c r="RRZ239" s="335"/>
      <c r="RSA239" s="335"/>
      <c r="RSB239" s="335"/>
      <c r="RSC239" s="335"/>
      <c r="RSD239" s="335"/>
      <c r="RSE239" s="334"/>
      <c r="RSF239" s="334"/>
      <c r="RSG239" s="334"/>
      <c r="RSH239" s="333"/>
      <c r="RSI239" s="333"/>
      <c r="RSJ239" s="332"/>
      <c r="RSK239" s="334"/>
      <c r="RSL239" s="333"/>
      <c r="RSM239" s="335"/>
      <c r="RSN239" s="335"/>
      <c r="RSO239" s="335"/>
      <c r="RSP239" s="335"/>
      <c r="RSQ239" s="335"/>
      <c r="RSR239" s="335"/>
      <c r="RSS239" s="334"/>
      <c r="RST239" s="334"/>
      <c r="RSU239" s="334"/>
      <c r="RSV239" s="333"/>
      <c r="RSW239" s="333"/>
      <c r="RSX239" s="332"/>
      <c r="RSY239" s="334"/>
      <c r="RSZ239" s="333"/>
      <c r="RTA239" s="335"/>
      <c r="RTB239" s="335"/>
      <c r="RTC239" s="335"/>
      <c r="RTD239" s="335"/>
      <c r="RTE239" s="335"/>
      <c r="RTF239" s="335"/>
      <c r="RTG239" s="334"/>
      <c r="RTH239" s="334"/>
      <c r="RTI239" s="334"/>
      <c r="RTJ239" s="333"/>
      <c r="RTK239" s="333"/>
      <c r="RTL239" s="332"/>
      <c r="RTM239" s="334"/>
      <c r="RTN239" s="333"/>
      <c r="RTO239" s="335"/>
      <c r="RTP239" s="335"/>
      <c r="RTQ239" s="335"/>
      <c r="RTR239" s="335"/>
      <c r="RTS239" s="335"/>
      <c r="RTT239" s="335"/>
      <c r="RTU239" s="334"/>
      <c r="RTV239" s="334"/>
      <c r="RTW239" s="334"/>
      <c r="RTX239" s="333"/>
      <c r="RTY239" s="333"/>
      <c r="RTZ239" s="332"/>
      <c r="RUA239" s="334"/>
      <c r="RUB239" s="333"/>
      <c r="RUC239" s="335"/>
      <c r="RUD239" s="335"/>
      <c r="RUE239" s="335"/>
      <c r="RUF239" s="335"/>
      <c r="RUG239" s="335"/>
      <c r="RUH239" s="335"/>
      <c r="RUI239" s="334"/>
      <c r="RUJ239" s="334"/>
      <c r="RUK239" s="334"/>
      <c r="RUL239" s="333"/>
      <c r="RUM239" s="333"/>
      <c r="RUN239" s="332"/>
      <c r="RUO239" s="334"/>
      <c r="RUP239" s="333"/>
      <c r="RUQ239" s="335"/>
      <c r="RUR239" s="335"/>
      <c r="RUS239" s="335"/>
      <c r="RUT239" s="335"/>
      <c r="RUU239" s="335"/>
      <c r="RUV239" s="335"/>
      <c r="RUW239" s="334"/>
      <c r="RUX239" s="334"/>
      <c r="RUY239" s="334"/>
      <c r="RUZ239" s="333"/>
      <c r="RVA239" s="333"/>
      <c r="RVB239" s="332"/>
      <c r="RVC239" s="334"/>
      <c r="RVD239" s="333"/>
      <c r="RVE239" s="335"/>
      <c r="RVF239" s="335"/>
      <c r="RVG239" s="335"/>
      <c r="RVH239" s="335"/>
      <c r="RVI239" s="335"/>
      <c r="RVJ239" s="335"/>
      <c r="RVK239" s="334"/>
      <c r="RVL239" s="334"/>
      <c r="RVM239" s="334"/>
      <c r="RVN239" s="333"/>
      <c r="RVO239" s="333"/>
      <c r="RVP239" s="332"/>
      <c r="RVQ239" s="334"/>
      <c r="RVR239" s="333"/>
      <c r="RVS239" s="335"/>
      <c r="RVT239" s="335"/>
      <c r="RVU239" s="335"/>
      <c r="RVV239" s="335"/>
      <c r="RVW239" s="335"/>
      <c r="RVX239" s="335"/>
      <c r="RVY239" s="334"/>
      <c r="RVZ239" s="334"/>
      <c r="RWA239" s="334"/>
      <c r="RWB239" s="333"/>
      <c r="RWC239" s="333"/>
      <c r="RWD239" s="332"/>
      <c r="RWE239" s="334"/>
      <c r="RWF239" s="333"/>
      <c r="RWG239" s="335"/>
      <c r="RWH239" s="335"/>
      <c r="RWI239" s="335"/>
      <c r="RWJ239" s="335"/>
      <c r="RWK239" s="335"/>
      <c r="RWL239" s="335"/>
      <c r="RWM239" s="334"/>
      <c r="RWN239" s="334"/>
      <c r="RWO239" s="334"/>
      <c r="RWP239" s="333"/>
      <c r="RWQ239" s="333"/>
      <c r="RWR239" s="332"/>
      <c r="RWS239" s="334"/>
      <c r="RWT239" s="333"/>
      <c r="RWU239" s="335"/>
      <c r="RWV239" s="335"/>
      <c r="RWW239" s="335"/>
      <c r="RWX239" s="335"/>
      <c r="RWY239" s="335"/>
      <c r="RWZ239" s="335"/>
      <c r="RXA239" s="334"/>
      <c r="RXB239" s="334"/>
      <c r="RXC239" s="334"/>
      <c r="RXD239" s="333"/>
      <c r="RXE239" s="333"/>
      <c r="RXF239" s="332"/>
      <c r="RXG239" s="334"/>
      <c r="RXH239" s="333"/>
      <c r="RXI239" s="335"/>
      <c r="RXJ239" s="335"/>
      <c r="RXK239" s="335"/>
      <c r="RXL239" s="335"/>
      <c r="RXM239" s="335"/>
      <c r="RXN239" s="335"/>
      <c r="RXO239" s="334"/>
      <c r="RXP239" s="334"/>
      <c r="RXQ239" s="334"/>
      <c r="RXR239" s="333"/>
      <c r="RXS239" s="333"/>
      <c r="RXT239" s="332"/>
      <c r="RXU239" s="334"/>
      <c r="RXV239" s="333"/>
      <c r="RXW239" s="335"/>
      <c r="RXX239" s="335"/>
      <c r="RXY239" s="335"/>
      <c r="RXZ239" s="335"/>
      <c r="RYA239" s="335"/>
      <c r="RYB239" s="335"/>
      <c r="RYC239" s="334"/>
      <c r="RYD239" s="334"/>
      <c r="RYE239" s="334"/>
      <c r="RYF239" s="333"/>
      <c r="RYG239" s="333"/>
      <c r="RYH239" s="332"/>
      <c r="RYI239" s="334"/>
      <c r="RYJ239" s="333"/>
      <c r="RYK239" s="335"/>
      <c r="RYL239" s="335"/>
      <c r="RYM239" s="335"/>
      <c r="RYN239" s="335"/>
      <c r="RYO239" s="335"/>
      <c r="RYP239" s="335"/>
      <c r="RYQ239" s="334"/>
      <c r="RYR239" s="334"/>
      <c r="RYS239" s="334"/>
      <c r="RYT239" s="333"/>
      <c r="RYU239" s="333"/>
      <c r="RYV239" s="332"/>
      <c r="RYW239" s="334"/>
      <c r="RYX239" s="333"/>
      <c r="RYY239" s="335"/>
      <c r="RYZ239" s="335"/>
      <c r="RZA239" s="335"/>
      <c r="RZB239" s="335"/>
      <c r="RZC239" s="335"/>
      <c r="RZD239" s="335"/>
      <c r="RZE239" s="334"/>
      <c r="RZF239" s="334"/>
      <c r="RZG239" s="334"/>
      <c r="RZH239" s="333"/>
      <c r="RZI239" s="333"/>
      <c r="RZJ239" s="332"/>
      <c r="RZK239" s="334"/>
      <c r="RZL239" s="333"/>
      <c r="RZM239" s="335"/>
      <c r="RZN239" s="335"/>
      <c r="RZO239" s="335"/>
      <c r="RZP239" s="335"/>
      <c r="RZQ239" s="335"/>
      <c r="RZR239" s="335"/>
      <c r="RZS239" s="334"/>
      <c r="RZT239" s="334"/>
      <c r="RZU239" s="334"/>
      <c r="RZV239" s="333"/>
      <c r="RZW239" s="333"/>
      <c r="RZX239" s="332"/>
      <c r="RZY239" s="334"/>
      <c r="RZZ239" s="333"/>
      <c r="SAA239" s="335"/>
      <c r="SAB239" s="335"/>
      <c r="SAC239" s="335"/>
      <c r="SAD239" s="335"/>
      <c r="SAE239" s="335"/>
      <c r="SAF239" s="335"/>
      <c r="SAG239" s="334"/>
      <c r="SAH239" s="334"/>
      <c r="SAI239" s="334"/>
      <c r="SAJ239" s="333"/>
      <c r="SAK239" s="333"/>
      <c r="SAL239" s="332"/>
      <c r="SAM239" s="334"/>
      <c r="SAN239" s="333"/>
      <c r="SAO239" s="335"/>
      <c r="SAP239" s="335"/>
      <c r="SAQ239" s="335"/>
      <c r="SAR239" s="335"/>
      <c r="SAS239" s="335"/>
      <c r="SAT239" s="335"/>
      <c r="SAU239" s="334"/>
      <c r="SAV239" s="334"/>
      <c r="SAW239" s="334"/>
      <c r="SAX239" s="333"/>
      <c r="SAY239" s="333"/>
      <c r="SAZ239" s="332"/>
      <c r="SBA239" s="334"/>
      <c r="SBB239" s="333"/>
      <c r="SBC239" s="335"/>
      <c r="SBD239" s="335"/>
      <c r="SBE239" s="335"/>
      <c r="SBF239" s="335"/>
      <c r="SBG239" s="335"/>
      <c r="SBH239" s="335"/>
      <c r="SBI239" s="334"/>
      <c r="SBJ239" s="334"/>
      <c r="SBK239" s="334"/>
      <c r="SBL239" s="333"/>
      <c r="SBM239" s="333"/>
      <c r="SBN239" s="332"/>
      <c r="SBO239" s="334"/>
      <c r="SBP239" s="333"/>
      <c r="SBQ239" s="335"/>
      <c r="SBR239" s="335"/>
      <c r="SBS239" s="335"/>
      <c r="SBT239" s="335"/>
      <c r="SBU239" s="335"/>
      <c r="SBV239" s="335"/>
      <c r="SBW239" s="334"/>
      <c r="SBX239" s="334"/>
      <c r="SBY239" s="334"/>
      <c r="SBZ239" s="333"/>
      <c r="SCA239" s="333"/>
      <c r="SCB239" s="332"/>
      <c r="SCC239" s="334"/>
      <c r="SCD239" s="333"/>
      <c r="SCE239" s="335"/>
      <c r="SCF239" s="335"/>
      <c r="SCG239" s="335"/>
      <c r="SCH239" s="335"/>
      <c r="SCI239" s="335"/>
      <c r="SCJ239" s="335"/>
      <c r="SCK239" s="334"/>
      <c r="SCL239" s="334"/>
      <c r="SCM239" s="334"/>
      <c r="SCN239" s="333"/>
      <c r="SCO239" s="333"/>
      <c r="SCP239" s="332"/>
      <c r="SCQ239" s="334"/>
      <c r="SCR239" s="333"/>
      <c r="SCS239" s="335"/>
      <c r="SCT239" s="335"/>
      <c r="SCU239" s="335"/>
      <c r="SCV239" s="335"/>
      <c r="SCW239" s="335"/>
      <c r="SCX239" s="335"/>
      <c r="SCY239" s="334"/>
      <c r="SCZ239" s="334"/>
      <c r="SDA239" s="334"/>
      <c r="SDB239" s="333"/>
      <c r="SDC239" s="333"/>
      <c r="SDD239" s="332"/>
      <c r="SDE239" s="334"/>
      <c r="SDF239" s="333"/>
      <c r="SDG239" s="335"/>
      <c r="SDH239" s="335"/>
      <c r="SDI239" s="335"/>
      <c r="SDJ239" s="335"/>
      <c r="SDK239" s="335"/>
      <c r="SDL239" s="335"/>
      <c r="SDM239" s="334"/>
      <c r="SDN239" s="334"/>
      <c r="SDO239" s="334"/>
      <c r="SDP239" s="333"/>
      <c r="SDQ239" s="333"/>
      <c r="SDR239" s="332"/>
      <c r="SDS239" s="334"/>
      <c r="SDT239" s="333"/>
      <c r="SDU239" s="335"/>
      <c r="SDV239" s="335"/>
      <c r="SDW239" s="335"/>
      <c r="SDX239" s="335"/>
      <c r="SDY239" s="335"/>
      <c r="SDZ239" s="335"/>
      <c r="SEA239" s="334"/>
      <c r="SEB239" s="334"/>
      <c r="SEC239" s="334"/>
      <c r="SED239" s="333"/>
      <c r="SEE239" s="333"/>
      <c r="SEF239" s="332"/>
      <c r="SEG239" s="334"/>
      <c r="SEH239" s="333"/>
      <c r="SEI239" s="335"/>
      <c r="SEJ239" s="335"/>
      <c r="SEK239" s="335"/>
      <c r="SEL239" s="335"/>
      <c r="SEM239" s="335"/>
      <c r="SEN239" s="335"/>
      <c r="SEO239" s="334"/>
      <c r="SEP239" s="334"/>
      <c r="SEQ239" s="334"/>
      <c r="SER239" s="333"/>
      <c r="SES239" s="333"/>
      <c r="SET239" s="332"/>
      <c r="SEU239" s="334"/>
      <c r="SEV239" s="333"/>
      <c r="SEW239" s="335"/>
      <c r="SEX239" s="335"/>
      <c r="SEY239" s="335"/>
      <c r="SEZ239" s="335"/>
      <c r="SFA239" s="335"/>
      <c r="SFB239" s="335"/>
      <c r="SFC239" s="334"/>
      <c r="SFD239" s="334"/>
      <c r="SFE239" s="334"/>
      <c r="SFF239" s="333"/>
      <c r="SFG239" s="333"/>
      <c r="SFH239" s="332"/>
      <c r="SFI239" s="334"/>
      <c r="SFJ239" s="333"/>
      <c r="SFK239" s="335"/>
      <c r="SFL239" s="335"/>
      <c r="SFM239" s="335"/>
      <c r="SFN239" s="335"/>
      <c r="SFO239" s="335"/>
      <c r="SFP239" s="335"/>
      <c r="SFQ239" s="334"/>
      <c r="SFR239" s="334"/>
      <c r="SFS239" s="334"/>
      <c r="SFT239" s="333"/>
      <c r="SFU239" s="333"/>
      <c r="SFV239" s="332"/>
      <c r="SFW239" s="334"/>
      <c r="SFX239" s="333"/>
      <c r="SFY239" s="335"/>
      <c r="SFZ239" s="335"/>
      <c r="SGA239" s="335"/>
      <c r="SGB239" s="335"/>
      <c r="SGC239" s="335"/>
      <c r="SGD239" s="335"/>
      <c r="SGE239" s="334"/>
      <c r="SGF239" s="334"/>
      <c r="SGG239" s="334"/>
      <c r="SGH239" s="333"/>
      <c r="SGI239" s="333"/>
      <c r="SGJ239" s="332"/>
      <c r="SGK239" s="334"/>
      <c r="SGL239" s="333"/>
      <c r="SGM239" s="335"/>
      <c r="SGN239" s="335"/>
      <c r="SGO239" s="335"/>
      <c r="SGP239" s="335"/>
      <c r="SGQ239" s="335"/>
      <c r="SGR239" s="335"/>
      <c r="SGS239" s="334"/>
      <c r="SGT239" s="334"/>
      <c r="SGU239" s="334"/>
      <c r="SGV239" s="333"/>
      <c r="SGW239" s="333"/>
      <c r="SGX239" s="332"/>
      <c r="SGY239" s="334"/>
      <c r="SGZ239" s="333"/>
      <c r="SHA239" s="335"/>
      <c r="SHB239" s="335"/>
      <c r="SHC239" s="335"/>
      <c r="SHD239" s="335"/>
      <c r="SHE239" s="335"/>
      <c r="SHF239" s="335"/>
      <c r="SHG239" s="334"/>
      <c r="SHH239" s="334"/>
      <c r="SHI239" s="334"/>
      <c r="SHJ239" s="333"/>
      <c r="SHK239" s="333"/>
      <c r="SHL239" s="332"/>
      <c r="SHM239" s="334"/>
      <c r="SHN239" s="333"/>
      <c r="SHO239" s="335"/>
      <c r="SHP239" s="335"/>
      <c r="SHQ239" s="335"/>
      <c r="SHR239" s="335"/>
      <c r="SHS239" s="335"/>
      <c r="SHT239" s="335"/>
      <c r="SHU239" s="334"/>
      <c r="SHV239" s="334"/>
      <c r="SHW239" s="334"/>
      <c r="SHX239" s="333"/>
      <c r="SHY239" s="333"/>
      <c r="SHZ239" s="332"/>
      <c r="SIA239" s="334"/>
      <c r="SIB239" s="333"/>
      <c r="SIC239" s="335"/>
      <c r="SID239" s="335"/>
      <c r="SIE239" s="335"/>
      <c r="SIF239" s="335"/>
      <c r="SIG239" s="335"/>
      <c r="SIH239" s="335"/>
      <c r="SII239" s="334"/>
      <c r="SIJ239" s="334"/>
      <c r="SIK239" s="334"/>
      <c r="SIL239" s="333"/>
      <c r="SIM239" s="333"/>
      <c r="SIN239" s="332"/>
      <c r="SIO239" s="334"/>
      <c r="SIP239" s="333"/>
      <c r="SIQ239" s="335"/>
      <c r="SIR239" s="335"/>
      <c r="SIS239" s="335"/>
      <c r="SIT239" s="335"/>
      <c r="SIU239" s="335"/>
      <c r="SIV239" s="335"/>
      <c r="SIW239" s="334"/>
      <c r="SIX239" s="334"/>
      <c r="SIY239" s="334"/>
      <c r="SIZ239" s="333"/>
      <c r="SJA239" s="333"/>
      <c r="SJB239" s="332"/>
      <c r="SJC239" s="334"/>
      <c r="SJD239" s="333"/>
      <c r="SJE239" s="335"/>
      <c r="SJF239" s="335"/>
      <c r="SJG239" s="335"/>
      <c r="SJH239" s="335"/>
      <c r="SJI239" s="335"/>
      <c r="SJJ239" s="335"/>
      <c r="SJK239" s="334"/>
      <c r="SJL239" s="334"/>
      <c r="SJM239" s="334"/>
      <c r="SJN239" s="333"/>
      <c r="SJO239" s="333"/>
      <c r="SJP239" s="332"/>
      <c r="SJQ239" s="334"/>
      <c r="SJR239" s="333"/>
      <c r="SJS239" s="335"/>
      <c r="SJT239" s="335"/>
      <c r="SJU239" s="335"/>
      <c r="SJV239" s="335"/>
      <c r="SJW239" s="335"/>
      <c r="SJX239" s="335"/>
      <c r="SJY239" s="334"/>
      <c r="SJZ239" s="334"/>
      <c r="SKA239" s="334"/>
      <c r="SKB239" s="333"/>
      <c r="SKC239" s="333"/>
      <c r="SKD239" s="332"/>
      <c r="SKE239" s="334"/>
      <c r="SKF239" s="333"/>
      <c r="SKG239" s="335"/>
      <c r="SKH239" s="335"/>
      <c r="SKI239" s="335"/>
      <c r="SKJ239" s="335"/>
      <c r="SKK239" s="335"/>
      <c r="SKL239" s="335"/>
      <c r="SKM239" s="334"/>
      <c r="SKN239" s="334"/>
      <c r="SKO239" s="334"/>
      <c r="SKP239" s="333"/>
      <c r="SKQ239" s="333"/>
      <c r="SKR239" s="332"/>
      <c r="SKS239" s="334"/>
      <c r="SKT239" s="333"/>
      <c r="SKU239" s="335"/>
      <c r="SKV239" s="335"/>
      <c r="SKW239" s="335"/>
      <c r="SKX239" s="335"/>
      <c r="SKY239" s="335"/>
      <c r="SKZ239" s="335"/>
      <c r="SLA239" s="334"/>
      <c r="SLB239" s="334"/>
      <c r="SLC239" s="334"/>
      <c r="SLD239" s="333"/>
      <c r="SLE239" s="333"/>
      <c r="SLF239" s="332"/>
      <c r="SLG239" s="334"/>
      <c r="SLH239" s="333"/>
      <c r="SLI239" s="335"/>
      <c r="SLJ239" s="335"/>
      <c r="SLK239" s="335"/>
      <c r="SLL239" s="335"/>
      <c r="SLM239" s="335"/>
      <c r="SLN239" s="335"/>
      <c r="SLO239" s="334"/>
      <c r="SLP239" s="334"/>
      <c r="SLQ239" s="334"/>
      <c r="SLR239" s="333"/>
      <c r="SLS239" s="333"/>
      <c r="SLT239" s="332"/>
      <c r="SLU239" s="334"/>
      <c r="SLV239" s="333"/>
      <c r="SLW239" s="335"/>
      <c r="SLX239" s="335"/>
      <c r="SLY239" s="335"/>
      <c r="SLZ239" s="335"/>
      <c r="SMA239" s="335"/>
      <c r="SMB239" s="335"/>
      <c r="SMC239" s="334"/>
      <c r="SMD239" s="334"/>
      <c r="SME239" s="334"/>
      <c r="SMF239" s="333"/>
      <c r="SMG239" s="333"/>
      <c r="SMH239" s="332"/>
      <c r="SMI239" s="334"/>
      <c r="SMJ239" s="333"/>
      <c r="SMK239" s="335"/>
      <c r="SML239" s="335"/>
      <c r="SMM239" s="335"/>
      <c r="SMN239" s="335"/>
      <c r="SMO239" s="335"/>
      <c r="SMP239" s="335"/>
      <c r="SMQ239" s="334"/>
      <c r="SMR239" s="334"/>
      <c r="SMS239" s="334"/>
      <c r="SMT239" s="333"/>
      <c r="SMU239" s="333"/>
      <c r="SMV239" s="332"/>
      <c r="SMW239" s="334"/>
      <c r="SMX239" s="333"/>
      <c r="SMY239" s="335"/>
      <c r="SMZ239" s="335"/>
      <c r="SNA239" s="335"/>
      <c r="SNB239" s="335"/>
      <c r="SNC239" s="335"/>
      <c r="SND239" s="335"/>
      <c r="SNE239" s="334"/>
      <c r="SNF239" s="334"/>
      <c r="SNG239" s="334"/>
      <c r="SNH239" s="333"/>
      <c r="SNI239" s="333"/>
      <c r="SNJ239" s="332"/>
      <c r="SNK239" s="334"/>
      <c r="SNL239" s="333"/>
      <c r="SNM239" s="335"/>
      <c r="SNN239" s="335"/>
      <c r="SNO239" s="335"/>
      <c r="SNP239" s="335"/>
      <c r="SNQ239" s="335"/>
      <c r="SNR239" s="335"/>
      <c r="SNS239" s="334"/>
      <c r="SNT239" s="334"/>
      <c r="SNU239" s="334"/>
      <c r="SNV239" s="333"/>
      <c r="SNW239" s="333"/>
      <c r="SNX239" s="332"/>
      <c r="SNY239" s="334"/>
      <c r="SNZ239" s="333"/>
      <c r="SOA239" s="335"/>
      <c r="SOB239" s="335"/>
      <c r="SOC239" s="335"/>
      <c r="SOD239" s="335"/>
      <c r="SOE239" s="335"/>
      <c r="SOF239" s="335"/>
      <c r="SOG239" s="334"/>
      <c r="SOH239" s="334"/>
      <c r="SOI239" s="334"/>
      <c r="SOJ239" s="333"/>
      <c r="SOK239" s="333"/>
      <c r="SOL239" s="332"/>
      <c r="SOM239" s="334"/>
      <c r="SON239" s="333"/>
      <c r="SOO239" s="335"/>
      <c r="SOP239" s="335"/>
      <c r="SOQ239" s="335"/>
      <c r="SOR239" s="335"/>
      <c r="SOS239" s="335"/>
      <c r="SOT239" s="335"/>
      <c r="SOU239" s="334"/>
      <c r="SOV239" s="334"/>
      <c r="SOW239" s="334"/>
      <c r="SOX239" s="333"/>
      <c r="SOY239" s="333"/>
      <c r="SOZ239" s="332"/>
      <c r="SPA239" s="334"/>
      <c r="SPB239" s="333"/>
      <c r="SPC239" s="335"/>
      <c r="SPD239" s="335"/>
      <c r="SPE239" s="335"/>
      <c r="SPF239" s="335"/>
      <c r="SPG239" s="335"/>
      <c r="SPH239" s="335"/>
      <c r="SPI239" s="334"/>
      <c r="SPJ239" s="334"/>
      <c r="SPK239" s="334"/>
      <c r="SPL239" s="333"/>
      <c r="SPM239" s="333"/>
      <c r="SPN239" s="332"/>
      <c r="SPO239" s="334"/>
      <c r="SPP239" s="333"/>
      <c r="SPQ239" s="335"/>
      <c r="SPR239" s="335"/>
      <c r="SPS239" s="335"/>
      <c r="SPT239" s="335"/>
      <c r="SPU239" s="335"/>
      <c r="SPV239" s="335"/>
      <c r="SPW239" s="334"/>
      <c r="SPX239" s="334"/>
      <c r="SPY239" s="334"/>
      <c r="SPZ239" s="333"/>
      <c r="SQA239" s="333"/>
      <c r="SQB239" s="332"/>
      <c r="SQC239" s="334"/>
      <c r="SQD239" s="333"/>
      <c r="SQE239" s="335"/>
      <c r="SQF239" s="335"/>
      <c r="SQG239" s="335"/>
      <c r="SQH239" s="335"/>
      <c r="SQI239" s="335"/>
      <c r="SQJ239" s="335"/>
      <c r="SQK239" s="334"/>
      <c r="SQL239" s="334"/>
      <c r="SQM239" s="334"/>
      <c r="SQN239" s="333"/>
      <c r="SQO239" s="333"/>
      <c r="SQP239" s="332"/>
      <c r="SQQ239" s="334"/>
      <c r="SQR239" s="333"/>
      <c r="SQS239" s="335"/>
      <c r="SQT239" s="335"/>
      <c r="SQU239" s="335"/>
      <c r="SQV239" s="335"/>
      <c r="SQW239" s="335"/>
      <c r="SQX239" s="335"/>
      <c r="SQY239" s="334"/>
      <c r="SQZ239" s="334"/>
      <c r="SRA239" s="334"/>
      <c r="SRB239" s="333"/>
      <c r="SRC239" s="333"/>
      <c r="SRD239" s="332"/>
      <c r="SRE239" s="334"/>
      <c r="SRF239" s="333"/>
      <c r="SRG239" s="335"/>
      <c r="SRH239" s="335"/>
      <c r="SRI239" s="335"/>
      <c r="SRJ239" s="335"/>
      <c r="SRK239" s="335"/>
      <c r="SRL239" s="335"/>
      <c r="SRM239" s="334"/>
      <c r="SRN239" s="334"/>
      <c r="SRO239" s="334"/>
      <c r="SRP239" s="333"/>
      <c r="SRQ239" s="333"/>
      <c r="SRR239" s="332"/>
      <c r="SRS239" s="334"/>
      <c r="SRT239" s="333"/>
      <c r="SRU239" s="335"/>
      <c r="SRV239" s="335"/>
      <c r="SRW239" s="335"/>
      <c r="SRX239" s="335"/>
      <c r="SRY239" s="335"/>
      <c r="SRZ239" s="335"/>
      <c r="SSA239" s="334"/>
      <c r="SSB239" s="334"/>
      <c r="SSC239" s="334"/>
      <c r="SSD239" s="333"/>
      <c r="SSE239" s="333"/>
      <c r="SSF239" s="332"/>
      <c r="SSG239" s="334"/>
      <c r="SSH239" s="333"/>
      <c r="SSI239" s="335"/>
      <c r="SSJ239" s="335"/>
      <c r="SSK239" s="335"/>
      <c r="SSL239" s="335"/>
      <c r="SSM239" s="335"/>
      <c r="SSN239" s="335"/>
      <c r="SSO239" s="334"/>
      <c r="SSP239" s="334"/>
      <c r="SSQ239" s="334"/>
      <c r="SSR239" s="333"/>
      <c r="SSS239" s="333"/>
      <c r="SST239" s="332"/>
      <c r="SSU239" s="334"/>
      <c r="SSV239" s="333"/>
      <c r="SSW239" s="335"/>
      <c r="SSX239" s="335"/>
      <c r="SSY239" s="335"/>
      <c r="SSZ239" s="335"/>
      <c r="STA239" s="335"/>
      <c r="STB239" s="335"/>
      <c r="STC239" s="334"/>
      <c r="STD239" s="334"/>
      <c r="STE239" s="334"/>
      <c r="STF239" s="333"/>
      <c r="STG239" s="333"/>
      <c r="STH239" s="332"/>
      <c r="STI239" s="334"/>
      <c r="STJ239" s="333"/>
      <c r="STK239" s="335"/>
      <c r="STL239" s="335"/>
      <c r="STM239" s="335"/>
      <c r="STN239" s="335"/>
      <c r="STO239" s="335"/>
      <c r="STP239" s="335"/>
      <c r="STQ239" s="334"/>
      <c r="STR239" s="334"/>
      <c r="STS239" s="334"/>
      <c r="STT239" s="333"/>
      <c r="STU239" s="333"/>
      <c r="STV239" s="332"/>
      <c r="STW239" s="334"/>
      <c r="STX239" s="333"/>
      <c r="STY239" s="335"/>
      <c r="STZ239" s="335"/>
      <c r="SUA239" s="335"/>
      <c r="SUB239" s="335"/>
      <c r="SUC239" s="335"/>
      <c r="SUD239" s="335"/>
      <c r="SUE239" s="334"/>
      <c r="SUF239" s="334"/>
      <c r="SUG239" s="334"/>
      <c r="SUH239" s="333"/>
      <c r="SUI239" s="333"/>
      <c r="SUJ239" s="332"/>
      <c r="SUK239" s="334"/>
      <c r="SUL239" s="333"/>
      <c r="SUM239" s="335"/>
      <c r="SUN239" s="335"/>
      <c r="SUO239" s="335"/>
      <c r="SUP239" s="335"/>
      <c r="SUQ239" s="335"/>
      <c r="SUR239" s="335"/>
      <c r="SUS239" s="334"/>
      <c r="SUT239" s="334"/>
      <c r="SUU239" s="334"/>
      <c r="SUV239" s="333"/>
      <c r="SUW239" s="333"/>
      <c r="SUX239" s="332"/>
      <c r="SUY239" s="334"/>
      <c r="SUZ239" s="333"/>
      <c r="SVA239" s="335"/>
      <c r="SVB239" s="335"/>
      <c r="SVC239" s="335"/>
      <c r="SVD239" s="335"/>
      <c r="SVE239" s="335"/>
      <c r="SVF239" s="335"/>
      <c r="SVG239" s="334"/>
      <c r="SVH239" s="334"/>
      <c r="SVI239" s="334"/>
      <c r="SVJ239" s="333"/>
      <c r="SVK239" s="333"/>
      <c r="SVL239" s="332"/>
      <c r="SVM239" s="334"/>
      <c r="SVN239" s="333"/>
      <c r="SVO239" s="335"/>
      <c r="SVP239" s="335"/>
      <c r="SVQ239" s="335"/>
      <c r="SVR239" s="335"/>
      <c r="SVS239" s="335"/>
      <c r="SVT239" s="335"/>
      <c r="SVU239" s="334"/>
      <c r="SVV239" s="334"/>
      <c r="SVW239" s="334"/>
      <c r="SVX239" s="333"/>
      <c r="SVY239" s="333"/>
      <c r="SVZ239" s="332"/>
      <c r="SWA239" s="334"/>
      <c r="SWB239" s="333"/>
      <c r="SWC239" s="335"/>
      <c r="SWD239" s="335"/>
      <c r="SWE239" s="335"/>
      <c r="SWF239" s="335"/>
      <c r="SWG239" s="335"/>
      <c r="SWH239" s="335"/>
      <c r="SWI239" s="334"/>
      <c r="SWJ239" s="334"/>
      <c r="SWK239" s="334"/>
      <c r="SWL239" s="333"/>
      <c r="SWM239" s="333"/>
      <c r="SWN239" s="332"/>
      <c r="SWO239" s="334"/>
      <c r="SWP239" s="333"/>
      <c r="SWQ239" s="335"/>
      <c r="SWR239" s="335"/>
      <c r="SWS239" s="335"/>
      <c r="SWT239" s="335"/>
      <c r="SWU239" s="335"/>
      <c r="SWV239" s="335"/>
      <c r="SWW239" s="334"/>
      <c r="SWX239" s="334"/>
      <c r="SWY239" s="334"/>
      <c r="SWZ239" s="333"/>
      <c r="SXA239" s="333"/>
      <c r="SXB239" s="332"/>
      <c r="SXC239" s="334"/>
      <c r="SXD239" s="333"/>
      <c r="SXE239" s="335"/>
      <c r="SXF239" s="335"/>
      <c r="SXG239" s="335"/>
      <c r="SXH239" s="335"/>
      <c r="SXI239" s="335"/>
      <c r="SXJ239" s="335"/>
      <c r="SXK239" s="334"/>
      <c r="SXL239" s="334"/>
      <c r="SXM239" s="334"/>
      <c r="SXN239" s="333"/>
      <c r="SXO239" s="333"/>
      <c r="SXP239" s="332"/>
      <c r="SXQ239" s="334"/>
      <c r="SXR239" s="333"/>
      <c r="SXS239" s="335"/>
      <c r="SXT239" s="335"/>
      <c r="SXU239" s="335"/>
      <c r="SXV239" s="335"/>
      <c r="SXW239" s="335"/>
      <c r="SXX239" s="335"/>
      <c r="SXY239" s="334"/>
      <c r="SXZ239" s="334"/>
      <c r="SYA239" s="334"/>
      <c r="SYB239" s="333"/>
      <c r="SYC239" s="333"/>
      <c r="SYD239" s="332"/>
      <c r="SYE239" s="334"/>
      <c r="SYF239" s="333"/>
      <c r="SYG239" s="335"/>
      <c r="SYH239" s="335"/>
      <c r="SYI239" s="335"/>
      <c r="SYJ239" s="335"/>
      <c r="SYK239" s="335"/>
      <c r="SYL239" s="335"/>
      <c r="SYM239" s="334"/>
      <c r="SYN239" s="334"/>
      <c r="SYO239" s="334"/>
      <c r="SYP239" s="333"/>
      <c r="SYQ239" s="333"/>
      <c r="SYR239" s="332"/>
      <c r="SYS239" s="334"/>
      <c r="SYT239" s="333"/>
      <c r="SYU239" s="335"/>
      <c r="SYV239" s="335"/>
      <c r="SYW239" s="335"/>
      <c r="SYX239" s="335"/>
      <c r="SYY239" s="335"/>
      <c r="SYZ239" s="335"/>
      <c r="SZA239" s="334"/>
      <c r="SZB239" s="334"/>
      <c r="SZC239" s="334"/>
      <c r="SZD239" s="333"/>
      <c r="SZE239" s="333"/>
      <c r="SZF239" s="332"/>
      <c r="SZG239" s="334"/>
      <c r="SZH239" s="333"/>
      <c r="SZI239" s="335"/>
      <c r="SZJ239" s="335"/>
      <c r="SZK239" s="335"/>
      <c r="SZL239" s="335"/>
      <c r="SZM239" s="335"/>
      <c r="SZN239" s="335"/>
      <c r="SZO239" s="334"/>
      <c r="SZP239" s="334"/>
      <c r="SZQ239" s="334"/>
      <c r="SZR239" s="333"/>
      <c r="SZS239" s="333"/>
      <c r="SZT239" s="332"/>
      <c r="SZU239" s="334"/>
      <c r="SZV239" s="333"/>
      <c r="SZW239" s="335"/>
      <c r="SZX239" s="335"/>
      <c r="SZY239" s="335"/>
      <c r="SZZ239" s="335"/>
      <c r="TAA239" s="335"/>
      <c r="TAB239" s="335"/>
      <c r="TAC239" s="334"/>
      <c r="TAD239" s="334"/>
      <c r="TAE239" s="334"/>
      <c r="TAF239" s="333"/>
      <c r="TAG239" s="333"/>
      <c r="TAH239" s="332"/>
      <c r="TAI239" s="334"/>
      <c r="TAJ239" s="333"/>
      <c r="TAK239" s="335"/>
      <c r="TAL239" s="335"/>
      <c r="TAM239" s="335"/>
      <c r="TAN239" s="335"/>
      <c r="TAO239" s="335"/>
      <c r="TAP239" s="335"/>
      <c r="TAQ239" s="334"/>
      <c r="TAR239" s="334"/>
      <c r="TAS239" s="334"/>
      <c r="TAT239" s="333"/>
      <c r="TAU239" s="333"/>
      <c r="TAV239" s="332"/>
      <c r="TAW239" s="334"/>
      <c r="TAX239" s="333"/>
      <c r="TAY239" s="335"/>
      <c r="TAZ239" s="335"/>
      <c r="TBA239" s="335"/>
      <c r="TBB239" s="335"/>
      <c r="TBC239" s="335"/>
      <c r="TBD239" s="335"/>
      <c r="TBE239" s="334"/>
      <c r="TBF239" s="334"/>
      <c r="TBG239" s="334"/>
      <c r="TBH239" s="333"/>
      <c r="TBI239" s="333"/>
      <c r="TBJ239" s="332"/>
      <c r="TBK239" s="334"/>
      <c r="TBL239" s="333"/>
      <c r="TBM239" s="335"/>
      <c r="TBN239" s="335"/>
      <c r="TBO239" s="335"/>
      <c r="TBP239" s="335"/>
      <c r="TBQ239" s="335"/>
      <c r="TBR239" s="335"/>
      <c r="TBS239" s="334"/>
      <c r="TBT239" s="334"/>
      <c r="TBU239" s="334"/>
      <c r="TBV239" s="333"/>
      <c r="TBW239" s="333"/>
      <c r="TBX239" s="332"/>
      <c r="TBY239" s="334"/>
      <c r="TBZ239" s="333"/>
      <c r="TCA239" s="335"/>
      <c r="TCB239" s="335"/>
      <c r="TCC239" s="335"/>
      <c r="TCD239" s="335"/>
      <c r="TCE239" s="335"/>
      <c r="TCF239" s="335"/>
      <c r="TCG239" s="334"/>
      <c r="TCH239" s="334"/>
      <c r="TCI239" s="334"/>
      <c r="TCJ239" s="333"/>
      <c r="TCK239" s="333"/>
      <c r="TCL239" s="332"/>
      <c r="TCM239" s="334"/>
      <c r="TCN239" s="333"/>
      <c r="TCO239" s="335"/>
      <c r="TCP239" s="335"/>
      <c r="TCQ239" s="335"/>
      <c r="TCR239" s="335"/>
      <c r="TCS239" s="335"/>
      <c r="TCT239" s="335"/>
      <c r="TCU239" s="334"/>
      <c r="TCV239" s="334"/>
      <c r="TCW239" s="334"/>
      <c r="TCX239" s="333"/>
      <c r="TCY239" s="333"/>
      <c r="TCZ239" s="332"/>
      <c r="TDA239" s="334"/>
      <c r="TDB239" s="333"/>
      <c r="TDC239" s="335"/>
      <c r="TDD239" s="335"/>
      <c r="TDE239" s="335"/>
      <c r="TDF239" s="335"/>
      <c r="TDG239" s="335"/>
      <c r="TDH239" s="335"/>
      <c r="TDI239" s="334"/>
      <c r="TDJ239" s="334"/>
      <c r="TDK239" s="334"/>
      <c r="TDL239" s="333"/>
      <c r="TDM239" s="333"/>
      <c r="TDN239" s="332"/>
      <c r="TDO239" s="334"/>
      <c r="TDP239" s="333"/>
      <c r="TDQ239" s="335"/>
      <c r="TDR239" s="335"/>
      <c r="TDS239" s="335"/>
      <c r="TDT239" s="335"/>
      <c r="TDU239" s="335"/>
      <c r="TDV239" s="335"/>
      <c r="TDW239" s="334"/>
      <c r="TDX239" s="334"/>
      <c r="TDY239" s="334"/>
      <c r="TDZ239" s="333"/>
      <c r="TEA239" s="333"/>
      <c r="TEB239" s="332"/>
      <c r="TEC239" s="334"/>
      <c r="TED239" s="333"/>
      <c r="TEE239" s="335"/>
      <c r="TEF239" s="335"/>
      <c r="TEG239" s="335"/>
      <c r="TEH239" s="335"/>
      <c r="TEI239" s="335"/>
      <c r="TEJ239" s="335"/>
      <c r="TEK239" s="334"/>
      <c r="TEL239" s="334"/>
      <c r="TEM239" s="334"/>
      <c r="TEN239" s="333"/>
      <c r="TEO239" s="333"/>
      <c r="TEP239" s="332"/>
      <c r="TEQ239" s="334"/>
      <c r="TER239" s="333"/>
      <c r="TES239" s="335"/>
      <c r="TET239" s="335"/>
      <c r="TEU239" s="335"/>
      <c r="TEV239" s="335"/>
      <c r="TEW239" s="335"/>
      <c r="TEX239" s="335"/>
      <c r="TEY239" s="334"/>
      <c r="TEZ239" s="334"/>
      <c r="TFA239" s="334"/>
      <c r="TFB239" s="333"/>
      <c r="TFC239" s="333"/>
      <c r="TFD239" s="332"/>
      <c r="TFE239" s="334"/>
      <c r="TFF239" s="333"/>
      <c r="TFG239" s="335"/>
      <c r="TFH239" s="335"/>
      <c r="TFI239" s="335"/>
      <c r="TFJ239" s="335"/>
      <c r="TFK239" s="335"/>
      <c r="TFL239" s="335"/>
      <c r="TFM239" s="334"/>
      <c r="TFN239" s="334"/>
      <c r="TFO239" s="334"/>
      <c r="TFP239" s="333"/>
      <c r="TFQ239" s="333"/>
      <c r="TFR239" s="332"/>
      <c r="TFS239" s="334"/>
      <c r="TFT239" s="333"/>
      <c r="TFU239" s="335"/>
      <c r="TFV239" s="335"/>
      <c r="TFW239" s="335"/>
      <c r="TFX239" s="335"/>
      <c r="TFY239" s="335"/>
      <c r="TFZ239" s="335"/>
      <c r="TGA239" s="334"/>
      <c r="TGB239" s="334"/>
      <c r="TGC239" s="334"/>
      <c r="TGD239" s="333"/>
      <c r="TGE239" s="333"/>
      <c r="TGF239" s="332"/>
      <c r="TGG239" s="334"/>
      <c r="TGH239" s="333"/>
      <c r="TGI239" s="335"/>
      <c r="TGJ239" s="335"/>
      <c r="TGK239" s="335"/>
      <c r="TGL239" s="335"/>
      <c r="TGM239" s="335"/>
      <c r="TGN239" s="335"/>
      <c r="TGO239" s="334"/>
      <c r="TGP239" s="334"/>
      <c r="TGQ239" s="334"/>
      <c r="TGR239" s="333"/>
      <c r="TGS239" s="333"/>
      <c r="TGT239" s="332"/>
      <c r="TGU239" s="334"/>
      <c r="TGV239" s="333"/>
      <c r="TGW239" s="335"/>
      <c r="TGX239" s="335"/>
      <c r="TGY239" s="335"/>
      <c r="TGZ239" s="335"/>
      <c r="THA239" s="335"/>
      <c r="THB239" s="335"/>
      <c r="THC239" s="334"/>
      <c r="THD239" s="334"/>
      <c r="THE239" s="334"/>
      <c r="THF239" s="333"/>
      <c r="THG239" s="333"/>
      <c r="THH239" s="332"/>
      <c r="THI239" s="334"/>
      <c r="THJ239" s="333"/>
      <c r="THK239" s="335"/>
      <c r="THL239" s="335"/>
      <c r="THM239" s="335"/>
      <c r="THN239" s="335"/>
      <c r="THO239" s="335"/>
      <c r="THP239" s="335"/>
      <c r="THQ239" s="334"/>
      <c r="THR239" s="334"/>
      <c r="THS239" s="334"/>
      <c r="THT239" s="333"/>
      <c r="THU239" s="333"/>
      <c r="THV239" s="332"/>
      <c r="THW239" s="334"/>
      <c r="THX239" s="333"/>
      <c r="THY239" s="335"/>
      <c r="THZ239" s="335"/>
      <c r="TIA239" s="335"/>
      <c r="TIB239" s="335"/>
      <c r="TIC239" s="335"/>
      <c r="TID239" s="335"/>
      <c r="TIE239" s="334"/>
      <c r="TIF239" s="334"/>
      <c r="TIG239" s="334"/>
      <c r="TIH239" s="333"/>
      <c r="TII239" s="333"/>
      <c r="TIJ239" s="332"/>
      <c r="TIK239" s="334"/>
      <c r="TIL239" s="333"/>
      <c r="TIM239" s="335"/>
      <c r="TIN239" s="335"/>
      <c r="TIO239" s="335"/>
      <c r="TIP239" s="335"/>
      <c r="TIQ239" s="335"/>
      <c r="TIR239" s="335"/>
      <c r="TIS239" s="334"/>
      <c r="TIT239" s="334"/>
      <c r="TIU239" s="334"/>
      <c r="TIV239" s="333"/>
      <c r="TIW239" s="333"/>
      <c r="TIX239" s="332"/>
      <c r="TIY239" s="334"/>
      <c r="TIZ239" s="333"/>
      <c r="TJA239" s="335"/>
      <c r="TJB239" s="335"/>
      <c r="TJC239" s="335"/>
      <c r="TJD239" s="335"/>
      <c r="TJE239" s="335"/>
      <c r="TJF239" s="335"/>
      <c r="TJG239" s="334"/>
      <c r="TJH239" s="334"/>
      <c r="TJI239" s="334"/>
      <c r="TJJ239" s="333"/>
      <c r="TJK239" s="333"/>
      <c r="TJL239" s="332"/>
      <c r="TJM239" s="334"/>
      <c r="TJN239" s="333"/>
      <c r="TJO239" s="335"/>
      <c r="TJP239" s="335"/>
      <c r="TJQ239" s="335"/>
      <c r="TJR239" s="335"/>
      <c r="TJS239" s="335"/>
      <c r="TJT239" s="335"/>
      <c r="TJU239" s="334"/>
      <c r="TJV239" s="334"/>
      <c r="TJW239" s="334"/>
      <c r="TJX239" s="333"/>
      <c r="TJY239" s="333"/>
      <c r="TJZ239" s="332"/>
      <c r="TKA239" s="334"/>
      <c r="TKB239" s="333"/>
      <c r="TKC239" s="335"/>
      <c r="TKD239" s="335"/>
      <c r="TKE239" s="335"/>
      <c r="TKF239" s="335"/>
      <c r="TKG239" s="335"/>
      <c r="TKH239" s="335"/>
      <c r="TKI239" s="334"/>
      <c r="TKJ239" s="334"/>
      <c r="TKK239" s="334"/>
      <c r="TKL239" s="333"/>
      <c r="TKM239" s="333"/>
      <c r="TKN239" s="332"/>
      <c r="TKO239" s="334"/>
      <c r="TKP239" s="333"/>
      <c r="TKQ239" s="335"/>
      <c r="TKR239" s="335"/>
      <c r="TKS239" s="335"/>
      <c r="TKT239" s="335"/>
      <c r="TKU239" s="335"/>
      <c r="TKV239" s="335"/>
      <c r="TKW239" s="334"/>
      <c r="TKX239" s="334"/>
      <c r="TKY239" s="334"/>
      <c r="TKZ239" s="333"/>
      <c r="TLA239" s="333"/>
      <c r="TLB239" s="332"/>
      <c r="TLC239" s="334"/>
      <c r="TLD239" s="333"/>
      <c r="TLE239" s="335"/>
      <c r="TLF239" s="335"/>
      <c r="TLG239" s="335"/>
      <c r="TLH239" s="335"/>
      <c r="TLI239" s="335"/>
      <c r="TLJ239" s="335"/>
      <c r="TLK239" s="334"/>
      <c r="TLL239" s="334"/>
      <c r="TLM239" s="334"/>
      <c r="TLN239" s="333"/>
      <c r="TLO239" s="333"/>
      <c r="TLP239" s="332"/>
      <c r="TLQ239" s="334"/>
      <c r="TLR239" s="333"/>
      <c r="TLS239" s="335"/>
      <c r="TLT239" s="335"/>
      <c r="TLU239" s="335"/>
      <c r="TLV239" s="335"/>
      <c r="TLW239" s="335"/>
      <c r="TLX239" s="335"/>
      <c r="TLY239" s="334"/>
      <c r="TLZ239" s="334"/>
      <c r="TMA239" s="334"/>
      <c r="TMB239" s="333"/>
      <c r="TMC239" s="333"/>
      <c r="TMD239" s="332"/>
      <c r="TME239" s="334"/>
      <c r="TMF239" s="333"/>
      <c r="TMG239" s="335"/>
      <c r="TMH239" s="335"/>
      <c r="TMI239" s="335"/>
      <c r="TMJ239" s="335"/>
      <c r="TMK239" s="335"/>
      <c r="TML239" s="335"/>
      <c r="TMM239" s="334"/>
      <c r="TMN239" s="334"/>
      <c r="TMO239" s="334"/>
      <c r="TMP239" s="333"/>
      <c r="TMQ239" s="333"/>
      <c r="TMR239" s="332"/>
      <c r="TMS239" s="334"/>
      <c r="TMT239" s="333"/>
      <c r="TMU239" s="335"/>
      <c r="TMV239" s="335"/>
      <c r="TMW239" s="335"/>
      <c r="TMX239" s="335"/>
      <c r="TMY239" s="335"/>
      <c r="TMZ239" s="335"/>
      <c r="TNA239" s="334"/>
      <c r="TNB239" s="334"/>
      <c r="TNC239" s="334"/>
      <c r="TND239" s="333"/>
      <c r="TNE239" s="333"/>
      <c r="TNF239" s="332"/>
      <c r="TNG239" s="334"/>
      <c r="TNH239" s="333"/>
      <c r="TNI239" s="335"/>
      <c r="TNJ239" s="335"/>
      <c r="TNK239" s="335"/>
      <c r="TNL239" s="335"/>
      <c r="TNM239" s="335"/>
      <c r="TNN239" s="335"/>
      <c r="TNO239" s="334"/>
      <c r="TNP239" s="334"/>
      <c r="TNQ239" s="334"/>
      <c r="TNR239" s="333"/>
      <c r="TNS239" s="333"/>
      <c r="TNT239" s="332"/>
      <c r="TNU239" s="334"/>
      <c r="TNV239" s="333"/>
      <c r="TNW239" s="335"/>
      <c r="TNX239" s="335"/>
      <c r="TNY239" s="335"/>
      <c r="TNZ239" s="335"/>
      <c r="TOA239" s="335"/>
      <c r="TOB239" s="335"/>
      <c r="TOC239" s="334"/>
      <c r="TOD239" s="334"/>
      <c r="TOE239" s="334"/>
      <c r="TOF239" s="333"/>
      <c r="TOG239" s="333"/>
      <c r="TOH239" s="332"/>
      <c r="TOI239" s="334"/>
      <c r="TOJ239" s="333"/>
      <c r="TOK239" s="335"/>
      <c r="TOL239" s="335"/>
      <c r="TOM239" s="335"/>
      <c r="TON239" s="335"/>
      <c r="TOO239" s="335"/>
      <c r="TOP239" s="335"/>
      <c r="TOQ239" s="334"/>
      <c r="TOR239" s="334"/>
      <c r="TOS239" s="334"/>
      <c r="TOT239" s="333"/>
      <c r="TOU239" s="333"/>
      <c r="TOV239" s="332"/>
      <c r="TOW239" s="334"/>
      <c r="TOX239" s="333"/>
      <c r="TOY239" s="335"/>
      <c r="TOZ239" s="335"/>
      <c r="TPA239" s="335"/>
      <c r="TPB239" s="335"/>
      <c r="TPC239" s="335"/>
      <c r="TPD239" s="335"/>
      <c r="TPE239" s="334"/>
      <c r="TPF239" s="334"/>
      <c r="TPG239" s="334"/>
      <c r="TPH239" s="333"/>
      <c r="TPI239" s="333"/>
      <c r="TPJ239" s="332"/>
      <c r="TPK239" s="334"/>
      <c r="TPL239" s="333"/>
      <c r="TPM239" s="335"/>
      <c r="TPN239" s="335"/>
      <c r="TPO239" s="335"/>
      <c r="TPP239" s="335"/>
      <c r="TPQ239" s="335"/>
      <c r="TPR239" s="335"/>
      <c r="TPS239" s="334"/>
      <c r="TPT239" s="334"/>
      <c r="TPU239" s="334"/>
      <c r="TPV239" s="333"/>
      <c r="TPW239" s="333"/>
      <c r="TPX239" s="332"/>
      <c r="TPY239" s="334"/>
      <c r="TPZ239" s="333"/>
      <c r="TQA239" s="335"/>
      <c r="TQB239" s="335"/>
      <c r="TQC239" s="335"/>
      <c r="TQD239" s="335"/>
      <c r="TQE239" s="335"/>
      <c r="TQF239" s="335"/>
      <c r="TQG239" s="334"/>
      <c r="TQH239" s="334"/>
      <c r="TQI239" s="334"/>
      <c r="TQJ239" s="333"/>
      <c r="TQK239" s="333"/>
      <c r="TQL239" s="332"/>
      <c r="TQM239" s="334"/>
      <c r="TQN239" s="333"/>
      <c r="TQO239" s="335"/>
      <c r="TQP239" s="335"/>
      <c r="TQQ239" s="335"/>
      <c r="TQR239" s="335"/>
      <c r="TQS239" s="335"/>
      <c r="TQT239" s="335"/>
      <c r="TQU239" s="334"/>
      <c r="TQV239" s="334"/>
      <c r="TQW239" s="334"/>
      <c r="TQX239" s="333"/>
      <c r="TQY239" s="333"/>
      <c r="TQZ239" s="332"/>
      <c r="TRA239" s="334"/>
      <c r="TRB239" s="333"/>
      <c r="TRC239" s="335"/>
      <c r="TRD239" s="335"/>
      <c r="TRE239" s="335"/>
      <c r="TRF239" s="335"/>
      <c r="TRG239" s="335"/>
      <c r="TRH239" s="335"/>
      <c r="TRI239" s="334"/>
      <c r="TRJ239" s="334"/>
      <c r="TRK239" s="334"/>
      <c r="TRL239" s="333"/>
      <c r="TRM239" s="333"/>
      <c r="TRN239" s="332"/>
      <c r="TRO239" s="334"/>
      <c r="TRP239" s="333"/>
      <c r="TRQ239" s="335"/>
      <c r="TRR239" s="335"/>
      <c r="TRS239" s="335"/>
      <c r="TRT239" s="335"/>
      <c r="TRU239" s="335"/>
      <c r="TRV239" s="335"/>
      <c r="TRW239" s="334"/>
      <c r="TRX239" s="334"/>
      <c r="TRY239" s="334"/>
      <c r="TRZ239" s="333"/>
      <c r="TSA239" s="333"/>
      <c r="TSB239" s="332"/>
      <c r="TSC239" s="334"/>
      <c r="TSD239" s="333"/>
      <c r="TSE239" s="335"/>
      <c r="TSF239" s="335"/>
      <c r="TSG239" s="335"/>
      <c r="TSH239" s="335"/>
      <c r="TSI239" s="335"/>
      <c r="TSJ239" s="335"/>
      <c r="TSK239" s="334"/>
      <c r="TSL239" s="334"/>
      <c r="TSM239" s="334"/>
      <c r="TSN239" s="333"/>
      <c r="TSO239" s="333"/>
      <c r="TSP239" s="332"/>
      <c r="TSQ239" s="334"/>
      <c r="TSR239" s="333"/>
      <c r="TSS239" s="335"/>
      <c r="TST239" s="335"/>
      <c r="TSU239" s="335"/>
      <c r="TSV239" s="335"/>
      <c r="TSW239" s="335"/>
      <c r="TSX239" s="335"/>
      <c r="TSY239" s="334"/>
      <c r="TSZ239" s="334"/>
      <c r="TTA239" s="334"/>
      <c r="TTB239" s="333"/>
      <c r="TTC239" s="333"/>
      <c r="TTD239" s="332"/>
      <c r="TTE239" s="334"/>
      <c r="TTF239" s="333"/>
      <c r="TTG239" s="335"/>
      <c r="TTH239" s="335"/>
      <c r="TTI239" s="335"/>
      <c r="TTJ239" s="335"/>
      <c r="TTK239" s="335"/>
      <c r="TTL239" s="335"/>
      <c r="TTM239" s="334"/>
      <c r="TTN239" s="334"/>
      <c r="TTO239" s="334"/>
      <c r="TTP239" s="333"/>
      <c r="TTQ239" s="333"/>
      <c r="TTR239" s="332"/>
      <c r="TTS239" s="334"/>
      <c r="TTT239" s="333"/>
      <c r="TTU239" s="335"/>
      <c r="TTV239" s="335"/>
      <c r="TTW239" s="335"/>
      <c r="TTX239" s="335"/>
      <c r="TTY239" s="335"/>
      <c r="TTZ239" s="335"/>
      <c r="TUA239" s="334"/>
      <c r="TUB239" s="334"/>
      <c r="TUC239" s="334"/>
      <c r="TUD239" s="333"/>
      <c r="TUE239" s="333"/>
      <c r="TUF239" s="332"/>
      <c r="TUG239" s="334"/>
      <c r="TUH239" s="333"/>
      <c r="TUI239" s="335"/>
      <c r="TUJ239" s="335"/>
      <c r="TUK239" s="335"/>
      <c r="TUL239" s="335"/>
      <c r="TUM239" s="335"/>
      <c r="TUN239" s="335"/>
      <c r="TUO239" s="334"/>
      <c r="TUP239" s="334"/>
      <c r="TUQ239" s="334"/>
      <c r="TUR239" s="333"/>
      <c r="TUS239" s="333"/>
      <c r="TUT239" s="332"/>
      <c r="TUU239" s="334"/>
      <c r="TUV239" s="333"/>
      <c r="TUW239" s="335"/>
      <c r="TUX239" s="335"/>
      <c r="TUY239" s="335"/>
      <c r="TUZ239" s="335"/>
      <c r="TVA239" s="335"/>
      <c r="TVB239" s="335"/>
      <c r="TVC239" s="334"/>
      <c r="TVD239" s="334"/>
      <c r="TVE239" s="334"/>
      <c r="TVF239" s="333"/>
      <c r="TVG239" s="333"/>
      <c r="TVH239" s="332"/>
      <c r="TVI239" s="334"/>
      <c r="TVJ239" s="333"/>
      <c r="TVK239" s="335"/>
      <c r="TVL239" s="335"/>
      <c r="TVM239" s="335"/>
      <c r="TVN239" s="335"/>
      <c r="TVO239" s="335"/>
      <c r="TVP239" s="335"/>
      <c r="TVQ239" s="334"/>
      <c r="TVR239" s="334"/>
      <c r="TVS239" s="334"/>
      <c r="TVT239" s="333"/>
      <c r="TVU239" s="333"/>
      <c r="TVV239" s="332"/>
      <c r="TVW239" s="334"/>
      <c r="TVX239" s="333"/>
      <c r="TVY239" s="335"/>
      <c r="TVZ239" s="335"/>
      <c r="TWA239" s="335"/>
      <c r="TWB239" s="335"/>
      <c r="TWC239" s="335"/>
      <c r="TWD239" s="335"/>
      <c r="TWE239" s="334"/>
      <c r="TWF239" s="334"/>
      <c r="TWG239" s="334"/>
      <c r="TWH239" s="333"/>
      <c r="TWI239" s="333"/>
      <c r="TWJ239" s="332"/>
      <c r="TWK239" s="334"/>
      <c r="TWL239" s="333"/>
      <c r="TWM239" s="335"/>
      <c r="TWN239" s="335"/>
      <c r="TWO239" s="335"/>
      <c r="TWP239" s="335"/>
      <c r="TWQ239" s="335"/>
      <c r="TWR239" s="335"/>
      <c r="TWS239" s="334"/>
      <c r="TWT239" s="334"/>
      <c r="TWU239" s="334"/>
      <c r="TWV239" s="333"/>
      <c r="TWW239" s="333"/>
      <c r="TWX239" s="332"/>
      <c r="TWY239" s="334"/>
      <c r="TWZ239" s="333"/>
      <c r="TXA239" s="335"/>
      <c r="TXB239" s="335"/>
      <c r="TXC239" s="335"/>
      <c r="TXD239" s="335"/>
      <c r="TXE239" s="335"/>
      <c r="TXF239" s="335"/>
      <c r="TXG239" s="334"/>
      <c r="TXH239" s="334"/>
      <c r="TXI239" s="334"/>
      <c r="TXJ239" s="333"/>
      <c r="TXK239" s="333"/>
      <c r="TXL239" s="332"/>
      <c r="TXM239" s="334"/>
      <c r="TXN239" s="333"/>
      <c r="TXO239" s="335"/>
      <c r="TXP239" s="335"/>
      <c r="TXQ239" s="335"/>
      <c r="TXR239" s="335"/>
      <c r="TXS239" s="335"/>
      <c r="TXT239" s="335"/>
      <c r="TXU239" s="334"/>
      <c r="TXV239" s="334"/>
      <c r="TXW239" s="334"/>
      <c r="TXX239" s="333"/>
      <c r="TXY239" s="333"/>
      <c r="TXZ239" s="332"/>
      <c r="TYA239" s="334"/>
      <c r="TYB239" s="333"/>
      <c r="TYC239" s="335"/>
      <c r="TYD239" s="335"/>
      <c r="TYE239" s="335"/>
      <c r="TYF239" s="335"/>
      <c r="TYG239" s="335"/>
      <c r="TYH239" s="335"/>
      <c r="TYI239" s="334"/>
      <c r="TYJ239" s="334"/>
      <c r="TYK239" s="334"/>
      <c r="TYL239" s="333"/>
      <c r="TYM239" s="333"/>
      <c r="TYN239" s="332"/>
      <c r="TYO239" s="334"/>
      <c r="TYP239" s="333"/>
      <c r="TYQ239" s="335"/>
      <c r="TYR239" s="335"/>
      <c r="TYS239" s="335"/>
      <c r="TYT239" s="335"/>
      <c r="TYU239" s="335"/>
      <c r="TYV239" s="335"/>
      <c r="TYW239" s="334"/>
      <c r="TYX239" s="334"/>
      <c r="TYY239" s="334"/>
      <c r="TYZ239" s="333"/>
      <c r="TZA239" s="333"/>
      <c r="TZB239" s="332"/>
      <c r="TZC239" s="334"/>
      <c r="TZD239" s="333"/>
      <c r="TZE239" s="335"/>
      <c r="TZF239" s="335"/>
      <c r="TZG239" s="335"/>
      <c r="TZH239" s="335"/>
      <c r="TZI239" s="335"/>
      <c r="TZJ239" s="335"/>
      <c r="TZK239" s="334"/>
      <c r="TZL239" s="334"/>
      <c r="TZM239" s="334"/>
      <c r="TZN239" s="333"/>
      <c r="TZO239" s="333"/>
      <c r="TZP239" s="332"/>
      <c r="TZQ239" s="334"/>
      <c r="TZR239" s="333"/>
      <c r="TZS239" s="335"/>
      <c r="TZT239" s="335"/>
      <c r="TZU239" s="335"/>
      <c r="TZV239" s="335"/>
      <c r="TZW239" s="335"/>
      <c r="TZX239" s="335"/>
      <c r="TZY239" s="334"/>
      <c r="TZZ239" s="334"/>
      <c r="UAA239" s="334"/>
      <c r="UAB239" s="333"/>
      <c r="UAC239" s="333"/>
      <c r="UAD239" s="332"/>
      <c r="UAE239" s="334"/>
      <c r="UAF239" s="333"/>
      <c r="UAG239" s="335"/>
      <c r="UAH239" s="335"/>
      <c r="UAI239" s="335"/>
      <c r="UAJ239" s="335"/>
      <c r="UAK239" s="335"/>
      <c r="UAL239" s="335"/>
      <c r="UAM239" s="334"/>
      <c r="UAN239" s="334"/>
      <c r="UAO239" s="334"/>
      <c r="UAP239" s="333"/>
      <c r="UAQ239" s="333"/>
      <c r="UAR239" s="332"/>
      <c r="UAS239" s="334"/>
      <c r="UAT239" s="333"/>
      <c r="UAU239" s="335"/>
      <c r="UAV239" s="335"/>
      <c r="UAW239" s="335"/>
      <c r="UAX239" s="335"/>
      <c r="UAY239" s="335"/>
      <c r="UAZ239" s="335"/>
      <c r="UBA239" s="334"/>
      <c r="UBB239" s="334"/>
      <c r="UBC239" s="334"/>
      <c r="UBD239" s="333"/>
      <c r="UBE239" s="333"/>
      <c r="UBF239" s="332"/>
      <c r="UBG239" s="334"/>
      <c r="UBH239" s="333"/>
      <c r="UBI239" s="335"/>
      <c r="UBJ239" s="335"/>
      <c r="UBK239" s="335"/>
      <c r="UBL239" s="335"/>
      <c r="UBM239" s="335"/>
      <c r="UBN239" s="335"/>
      <c r="UBO239" s="334"/>
      <c r="UBP239" s="334"/>
      <c r="UBQ239" s="334"/>
      <c r="UBR239" s="333"/>
      <c r="UBS239" s="333"/>
      <c r="UBT239" s="332"/>
      <c r="UBU239" s="334"/>
      <c r="UBV239" s="333"/>
      <c r="UBW239" s="335"/>
      <c r="UBX239" s="335"/>
      <c r="UBY239" s="335"/>
      <c r="UBZ239" s="335"/>
      <c r="UCA239" s="335"/>
      <c r="UCB239" s="335"/>
      <c r="UCC239" s="334"/>
      <c r="UCD239" s="334"/>
      <c r="UCE239" s="334"/>
      <c r="UCF239" s="333"/>
      <c r="UCG239" s="333"/>
      <c r="UCH239" s="332"/>
      <c r="UCI239" s="334"/>
      <c r="UCJ239" s="333"/>
      <c r="UCK239" s="335"/>
      <c r="UCL239" s="335"/>
      <c r="UCM239" s="335"/>
      <c r="UCN239" s="335"/>
      <c r="UCO239" s="335"/>
      <c r="UCP239" s="335"/>
      <c r="UCQ239" s="334"/>
      <c r="UCR239" s="334"/>
      <c r="UCS239" s="334"/>
      <c r="UCT239" s="333"/>
      <c r="UCU239" s="333"/>
      <c r="UCV239" s="332"/>
      <c r="UCW239" s="334"/>
      <c r="UCX239" s="333"/>
      <c r="UCY239" s="335"/>
      <c r="UCZ239" s="335"/>
      <c r="UDA239" s="335"/>
      <c r="UDB239" s="335"/>
      <c r="UDC239" s="335"/>
      <c r="UDD239" s="335"/>
      <c r="UDE239" s="334"/>
      <c r="UDF239" s="334"/>
      <c r="UDG239" s="334"/>
      <c r="UDH239" s="333"/>
      <c r="UDI239" s="333"/>
      <c r="UDJ239" s="332"/>
      <c r="UDK239" s="334"/>
      <c r="UDL239" s="333"/>
      <c r="UDM239" s="335"/>
      <c r="UDN239" s="335"/>
      <c r="UDO239" s="335"/>
      <c r="UDP239" s="335"/>
      <c r="UDQ239" s="335"/>
      <c r="UDR239" s="335"/>
      <c r="UDS239" s="334"/>
      <c r="UDT239" s="334"/>
      <c r="UDU239" s="334"/>
      <c r="UDV239" s="333"/>
      <c r="UDW239" s="333"/>
      <c r="UDX239" s="332"/>
      <c r="UDY239" s="334"/>
      <c r="UDZ239" s="333"/>
      <c r="UEA239" s="335"/>
      <c r="UEB239" s="335"/>
      <c r="UEC239" s="335"/>
      <c r="UED239" s="335"/>
      <c r="UEE239" s="335"/>
      <c r="UEF239" s="335"/>
      <c r="UEG239" s="334"/>
      <c r="UEH239" s="334"/>
      <c r="UEI239" s="334"/>
      <c r="UEJ239" s="333"/>
      <c r="UEK239" s="333"/>
      <c r="UEL239" s="332"/>
      <c r="UEM239" s="334"/>
      <c r="UEN239" s="333"/>
      <c r="UEO239" s="335"/>
      <c r="UEP239" s="335"/>
      <c r="UEQ239" s="335"/>
      <c r="UER239" s="335"/>
      <c r="UES239" s="335"/>
      <c r="UET239" s="335"/>
      <c r="UEU239" s="334"/>
      <c r="UEV239" s="334"/>
      <c r="UEW239" s="334"/>
      <c r="UEX239" s="333"/>
      <c r="UEY239" s="333"/>
      <c r="UEZ239" s="332"/>
      <c r="UFA239" s="334"/>
      <c r="UFB239" s="333"/>
      <c r="UFC239" s="335"/>
      <c r="UFD239" s="335"/>
      <c r="UFE239" s="335"/>
      <c r="UFF239" s="335"/>
      <c r="UFG239" s="335"/>
      <c r="UFH239" s="335"/>
      <c r="UFI239" s="334"/>
      <c r="UFJ239" s="334"/>
      <c r="UFK239" s="334"/>
      <c r="UFL239" s="333"/>
      <c r="UFM239" s="333"/>
      <c r="UFN239" s="332"/>
      <c r="UFO239" s="334"/>
      <c r="UFP239" s="333"/>
      <c r="UFQ239" s="335"/>
      <c r="UFR239" s="335"/>
      <c r="UFS239" s="335"/>
      <c r="UFT239" s="335"/>
      <c r="UFU239" s="335"/>
      <c r="UFV239" s="335"/>
      <c r="UFW239" s="334"/>
      <c r="UFX239" s="334"/>
      <c r="UFY239" s="334"/>
      <c r="UFZ239" s="333"/>
      <c r="UGA239" s="333"/>
      <c r="UGB239" s="332"/>
      <c r="UGC239" s="334"/>
      <c r="UGD239" s="333"/>
      <c r="UGE239" s="335"/>
      <c r="UGF239" s="335"/>
      <c r="UGG239" s="335"/>
      <c r="UGH239" s="335"/>
      <c r="UGI239" s="335"/>
      <c r="UGJ239" s="335"/>
      <c r="UGK239" s="334"/>
      <c r="UGL239" s="334"/>
      <c r="UGM239" s="334"/>
      <c r="UGN239" s="333"/>
      <c r="UGO239" s="333"/>
      <c r="UGP239" s="332"/>
      <c r="UGQ239" s="334"/>
      <c r="UGR239" s="333"/>
      <c r="UGS239" s="335"/>
      <c r="UGT239" s="335"/>
      <c r="UGU239" s="335"/>
      <c r="UGV239" s="335"/>
      <c r="UGW239" s="335"/>
      <c r="UGX239" s="335"/>
      <c r="UGY239" s="334"/>
      <c r="UGZ239" s="334"/>
      <c r="UHA239" s="334"/>
      <c r="UHB239" s="333"/>
      <c r="UHC239" s="333"/>
      <c r="UHD239" s="332"/>
      <c r="UHE239" s="334"/>
      <c r="UHF239" s="333"/>
      <c r="UHG239" s="335"/>
      <c r="UHH239" s="335"/>
      <c r="UHI239" s="335"/>
      <c r="UHJ239" s="335"/>
      <c r="UHK239" s="335"/>
      <c r="UHL239" s="335"/>
      <c r="UHM239" s="334"/>
      <c r="UHN239" s="334"/>
      <c r="UHO239" s="334"/>
      <c r="UHP239" s="333"/>
      <c r="UHQ239" s="333"/>
      <c r="UHR239" s="332"/>
      <c r="UHS239" s="334"/>
      <c r="UHT239" s="333"/>
      <c r="UHU239" s="335"/>
      <c r="UHV239" s="335"/>
      <c r="UHW239" s="335"/>
      <c r="UHX239" s="335"/>
      <c r="UHY239" s="335"/>
      <c r="UHZ239" s="335"/>
      <c r="UIA239" s="334"/>
      <c r="UIB239" s="334"/>
      <c r="UIC239" s="334"/>
      <c r="UID239" s="333"/>
      <c r="UIE239" s="333"/>
      <c r="UIF239" s="332"/>
      <c r="UIG239" s="334"/>
      <c r="UIH239" s="333"/>
      <c r="UII239" s="335"/>
      <c r="UIJ239" s="335"/>
      <c r="UIK239" s="335"/>
      <c r="UIL239" s="335"/>
      <c r="UIM239" s="335"/>
      <c r="UIN239" s="335"/>
      <c r="UIO239" s="334"/>
      <c r="UIP239" s="334"/>
      <c r="UIQ239" s="334"/>
      <c r="UIR239" s="333"/>
      <c r="UIS239" s="333"/>
      <c r="UIT239" s="332"/>
      <c r="UIU239" s="334"/>
      <c r="UIV239" s="333"/>
      <c r="UIW239" s="335"/>
      <c r="UIX239" s="335"/>
      <c r="UIY239" s="335"/>
      <c r="UIZ239" s="335"/>
      <c r="UJA239" s="335"/>
      <c r="UJB239" s="335"/>
      <c r="UJC239" s="334"/>
      <c r="UJD239" s="334"/>
      <c r="UJE239" s="334"/>
      <c r="UJF239" s="333"/>
      <c r="UJG239" s="333"/>
      <c r="UJH239" s="332"/>
      <c r="UJI239" s="334"/>
      <c r="UJJ239" s="333"/>
      <c r="UJK239" s="335"/>
      <c r="UJL239" s="335"/>
      <c r="UJM239" s="335"/>
      <c r="UJN239" s="335"/>
      <c r="UJO239" s="335"/>
      <c r="UJP239" s="335"/>
      <c r="UJQ239" s="334"/>
      <c r="UJR239" s="334"/>
      <c r="UJS239" s="334"/>
      <c r="UJT239" s="333"/>
      <c r="UJU239" s="333"/>
      <c r="UJV239" s="332"/>
      <c r="UJW239" s="334"/>
      <c r="UJX239" s="333"/>
      <c r="UJY239" s="335"/>
      <c r="UJZ239" s="335"/>
      <c r="UKA239" s="335"/>
      <c r="UKB239" s="335"/>
      <c r="UKC239" s="335"/>
      <c r="UKD239" s="335"/>
      <c r="UKE239" s="334"/>
      <c r="UKF239" s="334"/>
      <c r="UKG239" s="334"/>
      <c r="UKH239" s="333"/>
      <c r="UKI239" s="333"/>
      <c r="UKJ239" s="332"/>
      <c r="UKK239" s="334"/>
      <c r="UKL239" s="333"/>
      <c r="UKM239" s="335"/>
      <c r="UKN239" s="335"/>
      <c r="UKO239" s="335"/>
      <c r="UKP239" s="335"/>
      <c r="UKQ239" s="335"/>
      <c r="UKR239" s="335"/>
      <c r="UKS239" s="334"/>
      <c r="UKT239" s="334"/>
      <c r="UKU239" s="334"/>
      <c r="UKV239" s="333"/>
      <c r="UKW239" s="333"/>
      <c r="UKX239" s="332"/>
      <c r="UKY239" s="334"/>
      <c r="UKZ239" s="333"/>
      <c r="ULA239" s="335"/>
      <c r="ULB239" s="335"/>
      <c r="ULC239" s="335"/>
      <c r="ULD239" s="335"/>
      <c r="ULE239" s="335"/>
      <c r="ULF239" s="335"/>
      <c r="ULG239" s="334"/>
      <c r="ULH239" s="334"/>
      <c r="ULI239" s="334"/>
      <c r="ULJ239" s="333"/>
      <c r="ULK239" s="333"/>
      <c r="ULL239" s="332"/>
      <c r="ULM239" s="334"/>
      <c r="ULN239" s="333"/>
      <c r="ULO239" s="335"/>
      <c r="ULP239" s="335"/>
      <c r="ULQ239" s="335"/>
      <c r="ULR239" s="335"/>
      <c r="ULS239" s="335"/>
      <c r="ULT239" s="335"/>
      <c r="ULU239" s="334"/>
      <c r="ULV239" s="334"/>
      <c r="ULW239" s="334"/>
      <c r="ULX239" s="333"/>
      <c r="ULY239" s="333"/>
      <c r="ULZ239" s="332"/>
      <c r="UMA239" s="334"/>
      <c r="UMB239" s="333"/>
      <c r="UMC239" s="335"/>
      <c r="UMD239" s="335"/>
      <c r="UME239" s="335"/>
      <c r="UMF239" s="335"/>
      <c r="UMG239" s="335"/>
      <c r="UMH239" s="335"/>
      <c r="UMI239" s="334"/>
      <c r="UMJ239" s="334"/>
      <c r="UMK239" s="334"/>
      <c r="UML239" s="333"/>
      <c r="UMM239" s="333"/>
      <c r="UMN239" s="332"/>
      <c r="UMO239" s="334"/>
      <c r="UMP239" s="333"/>
      <c r="UMQ239" s="335"/>
      <c r="UMR239" s="335"/>
      <c r="UMS239" s="335"/>
      <c r="UMT239" s="335"/>
      <c r="UMU239" s="335"/>
      <c r="UMV239" s="335"/>
      <c r="UMW239" s="334"/>
      <c r="UMX239" s="334"/>
      <c r="UMY239" s="334"/>
      <c r="UMZ239" s="333"/>
      <c r="UNA239" s="333"/>
      <c r="UNB239" s="332"/>
      <c r="UNC239" s="334"/>
      <c r="UND239" s="333"/>
      <c r="UNE239" s="335"/>
      <c r="UNF239" s="335"/>
      <c r="UNG239" s="335"/>
      <c r="UNH239" s="335"/>
      <c r="UNI239" s="335"/>
      <c r="UNJ239" s="335"/>
      <c r="UNK239" s="334"/>
      <c r="UNL239" s="334"/>
      <c r="UNM239" s="334"/>
      <c r="UNN239" s="333"/>
      <c r="UNO239" s="333"/>
      <c r="UNP239" s="332"/>
      <c r="UNQ239" s="334"/>
      <c r="UNR239" s="333"/>
      <c r="UNS239" s="335"/>
      <c r="UNT239" s="335"/>
      <c r="UNU239" s="335"/>
      <c r="UNV239" s="335"/>
      <c r="UNW239" s="335"/>
      <c r="UNX239" s="335"/>
      <c r="UNY239" s="334"/>
      <c r="UNZ239" s="334"/>
      <c r="UOA239" s="334"/>
      <c r="UOB239" s="333"/>
      <c r="UOC239" s="333"/>
      <c r="UOD239" s="332"/>
      <c r="UOE239" s="334"/>
      <c r="UOF239" s="333"/>
      <c r="UOG239" s="335"/>
      <c r="UOH239" s="335"/>
      <c r="UOI239" s="335"/>
      <c r="UOJ239" s="335"/>
      <c r="UOK239" s="335"/>
      <c r="UOL239" s="335"/>
      <c r="UOM239" s="334"/>
      <c r="UON239" s="334"/>
      <c r="UOO239" s="334"/>
      <c r="UOP239" s="333"/>
      <c r="UOQ239" s="333"/>
      <c r="UOR239" s="332"/>
      <c r="UOS239" s="334"/>
      <c r="UOT239" s="333"/>
      <c r="UOU239" s="335"/>
      <c r="UOV239" s="335"/>
      <c r="UOW239" s="335"/>
      <c r="UOX239" s="335"/>
      <c r="UOY239" s="335"/>
      <c r="UOZ239" s="335"/>
      <c r="UPA239" s="334"/>
      <c r="UPB239" s="334"/>
      <c r="UPC239" s="334"/>
      <c r="UPD239" s="333"/>
      <c r="UPE239" s="333"/>
      <c r="UPF239" s="332"/>
      <c r="UPG239" s="334"/>
      <c r="UPH239" s="333"/>
      <c r="UPI239" s="335"/>
      <c r="UPJ239" s="335"/>
      <c r="UPK239" s="335"/>
      <c r="UPL239" s="335"/>
      <c r="UPM239" s="335"/>
      <c r="UPN239" s="335"/>
      <c r="UPO239" s="334"/>
      <c r="UPP239" s="334"/>
      <c r="UPQ239" s="334"/>
      <c r="UPR239" s="333"/>
      <c r="UPS239" s="333"/>
      <c r="UPT239" s="332"/>
      <c r="UPU239" s="334"/>
      <c r="UPV239" s="333"/>
      <c r="UPW239" s="335"/>
      <c r="UPX239" s="335"/>
      <c r="UPY239" s="335"/>
      <c r="UPZ239" s="335"/>
      <c r="UQA239" s="335"/>
      <c r="UQB239" s="335"/>
      <c r="UQC239" s="334"/>
      <c r="UQD239" s="334"/>
      <c r="UQE239" s="334"/>
      <c r="UQF239" s="333"/>
      <c r="UQG239" s="333"/>
      <c r="UQH239" s="332"/>
      <c r="UQI239" s="334"/>
      <c r="UQJ239" s="333"/>
      <c r="UQK239" s="335"/>
      <c r="UQL239" s="335"/>
      <c r="UQM239" s="335"/>
      <c r="UQN239" s="335"/>
      <c r="UQO239" s="335"/>
      <c r="UQP239" s="335"/>
      <c r="UQQ239" s="334"/>
      <c r="UQR239" s="334"/>
      <c r="UQS239" s="334"/>
      <c r="UQT239" s="333"/>
      <c r="UQU239" s="333"/>
      <c r="UQV239" s="332"/>
      <c r="UQW239" s="334"/>
      <c r="UQX239" s="333"/>
      <c r="UQY239" s="335"/>
      <c r="UQZ239" s="335"/>
      <c r="URA239" s="335"/>
      <c r="URB239" s="335"/>
      <c r="URC239" s="335"/>
      <c r="URD239" s="335"/>
      <c r="URE239" s="334"/>
      <c r="URF239" s="334"/>
      <c r="URG239" s="334"/>
      <c r="URH239" s="333"/>
      <c r="URI239" s="333"/>
      <c r="URJ239" s="332"/>
      <c r="URK239" s="334"/>
      <c r="URL239" s="333"/>
      <c r="URM239" s="335"/>
      <c r="URN239" s="335"/>
      <c r="URO239" s="335"/>
      <c r="URP239" s="335"/>
      <c r="URQ239" s="335"/>
      <c r="URR239" s="335"/>
      <c r="URS239" s="334"/>
      <c r="URT239" s="334"/>
      <c r="URU239" s="334"/>
      <c r="URV239" s="333"/>
      <c r="URW239" s="333"/>
      <c r="URX239" s="332"/>
      <c r="URY239" s="334"/>
      <c r="URZ239" s="333"/>
      <c r="USA239" s="335"/>
      <c r="USB239" s="335"/>
      <c r="USC239" s="335"/>
      <c r="USD239" s="335"/>
      <c r="USE239" s="335"/>
      <c r="USF239" s="335"/>
      <c r="USG239" s="334"/>
      <c r="USH239" s="334"/>
      <c r="USI239" s="334"/>
      <c r="USJ239" s="333"/>
      <c r="USK239" s="333"/>
      <c r="USL239" s="332"/>
      <c r="USM239" s="334"/>
      <c r="USN239" s="333"/>
      <c r="USO239" s="335"/>
      <c r="USP239" s="335"/>
      <c r="USQ239" s="335"/>
      <c r="USR239" s="335"/>
      <c r="USS239" s="335"/>
      <c r="UST239" s="335"/>
      <c r="USU239" s="334"/>
      <c r="USV239" s="334"/>
      <c r="USW239" s="334"/>
      <c r="USX239" s="333"/>
      <c r="USY239" s="333"/>
      <c r="USZ239" s="332"/>
      <c r="UTA239" s="334"/>
      <c r="UTB239" s="333"/>
      <c r="UTC239" s="335"/>
      <c r="UTD239" s="335"/>
      <c r="UTE239" s="335"/>
      <c r="UTF239" s="335"/>
      <c r="UTG239" s="335"/>
      <c r="UTH239" s="335"/>
      <c r="UTI239" s="334"/>
      <c r="UTJ239" s="334"/>
      <c r="UTK239" s="334"/>
      <c r="UTL239" s="333"/>
      <c r="UTM239" s="333"/>
      <c r="UTN239" s="332"/>
      <c r="UTO239" s="334"/>
      <c r="UTP239" s="333"/>
      <c r="UTQ239" s="335"/>
      <c r="UTR239" s="335"/>
      <c r="UTS239" s="335"/>
      <c r="UTT239" s="335"/>
      <c r="UTU239" s="335"/>
      <c r="UTV239" s="335"/>
      <c r="UTW239" s="334"/>
      <c r="UTX239" s="334"/>
      <c r="UTY239" s="334"/>
      <c r="UTZ239" s="333"/>
      <c r="UUA239" s="333"/>
      <c r="UUB239" s="332"/>
      <c r="UUC239" s="334"/>
      <c r="UUD239" s="333"/>
      <c r="UUE239" s="335"/>
      <c r="UUF239" s="335"/>
      <c r="UUG239" s="335"/>
      <c r="UUH239" s="335"/>
      <c r="UUI239" s="335"/>
      <c r="UUJ239" s="335"/>
      <c r="UUK239" s="334"/>
      <c r="UUL239" s="334"/>
      <c r="UUM239" s="334"/>
      <c r="UUN239" s="333"/>
      <c r="UUO239" s="333"/>
      <c r="UUP239" s="332"/>
      <c r="UUQ239" s="334"/>
      <c r="UUR239" s="333"/>
      <c r="UUS239" s="335"/>
      <c r="UUT239" s="335"/>
      <c r="UUU239" s="335"/>
      <c r="UUV239" s="335"/>
      <c r="UUW239" s="335"/>
      <c r="UUX239" s="335"/>
      <c r="UUY239" s="334"/>
      <c r="UUZ239" s="334"/>
      <c r="UVA239" s="334"/>
      <c r="UVB239" s="333"/>
      <c r="UVC239" s="333"/>
      <c r="UVD239" s="332"/>
      <c r="UVE239" s="334"/>
      <c r="UVF239" s="333"/>
      <c r="UVG239" s="335"/>
      <c r="UVH239" s="335"/>
      <c r="UVI239" s="335"/>
      <c r="UVJ239" s="335"/>
      <c r="UVK239" s="335"/>
      <c r="UVL239" s="335"/>
      <c r="UVM239" s="334"/>
      <c r="UVN239" s="334"/>
      <c r="UVO239" s="334"/>
      <c r="UVP239" s="333"/>
      <c r="UVQ239" s="333"/>
      <c r="UVR239" s="332"/>
      <c r="UVS239" s="334"/>
      <c r="UVT239" s="333"/>
      <c r="UVU239" s="335"/>
      <c r="UVV239" s="335"/>
      <c r="UVW239" s="335"/>
      <c r="UVX239" s="335"/>
      <c r="UVY239" s="335"/>
      <c r="UVZ239" s="335"/>
      <c r="UWA239" s="334"/>
      <c r="UWB239" s="334"/>
      <c r="UWC239" s="334"/>
      <c r="UWD239" s="333"/>
      <c r="UWE239" s="333"/>
      <c r="UWF239" s="332"/>
      <c r="UWG239" s="334"/>
      <c r="UWH239" s="333"/>
      <c r="UWI239" s="335"/>
      <c r="UWJ239" s="335"/>
      <c r="UWK239" s="335"/>
      <c r="UWL239" s="335"/>
      <c r="UWM239" s="335"/>
      <c r="UWN239" s="335"/>
      <c r="UWO239" s="334"/>
      <c r="UWP239" s="334"/>
      <c r="UWQ239" s="334"/>
      <c r="UWR239" s="333"/>
      <c r="UWS239" s="333"/>
      <c r="UWT239" s="332"/>
      <c r="UWU239" s="334"/>
      <c r="UWV239" s="333"/>
      <c r="UWW239" s="335"/>
      <c r="UWX239" s="335"/>
      <c r="UWY239" s="335"/>
      <c r="UWZ239" s="335"/>
      <c r="UXA239" s="335"/>
      <c r="UXB239" s="335"/>
      <c r="UXC239" s="334"/>
      <c r="UXD239" s="334"/>
      <c r="UXE239" s="334"/>
      <c r="UXF239" s="333"/>
      <c r="UXG239" s="333"/>
      <c r="UXH239" s="332"/>
      <c r="UXI239" s="334"/>
      <c r="UXJ239" s="333"/>
      <c r="UXK239" s="335"/>
      <c r="UXL239" s="335"/>
      <c r="UXM239" s="335"/>
      <c r="UXN239" s="335"/>
      <c r="UXO239" s="335"/>
      <c r="UXP239" s="335"/>
      <c r="UXQ239" s="334"/>
      <c r="UXR239" s="334"/>
      <c r="UXS239" s="334"/>
      <c r="UXT239" s="333"/>
      <c r="UXU239" s="333"/>
      <c r="UXV239" s="332"/>
      <c r="UXW239" s="334"/>
      <c r="UXX239" s="333"/>
      <c r="UXY239" s="335"/>
      <c r="UXZ239" s="335"/>
      <c r="UYA239" s="335"/>
      <c r="UYB239" s="335"/>
      <c r="UYC239" s="335"/>
      <c r="UYD239" s="335"/>
      <c r="UYE239" s="334"/>
      <c r="UYF239" s="334"/>
      <c r="UYG239" s="334"/>
      <c r="UYH239" s="333"/>
      <c r="UYI239" s="333"/>
      <c r="UYJ239" s="332"/>
      <c r="UYK239" s="334"/>
      <c r="UYL239" s="333"/>
      <c r="UYM239" s="335"/>
      <c r="UYN239" s="335"/>
      <c r="UYO239" s="335"/>
      <c r="UYP239" s="335"/>
      <c r="UYQ239" s="335"/>
      <c r="UYR239" s="335"/>
      <c r="UYS239" s="334"/>
      <c r="UYT239" s="334"/>
      <c r="UYU239" s="334"/>
      <c r="UYV239" s="333"/>
      <c r="UYW239" s="333"/>
      <c r="UYX239" s="332"/>
      <c r="UYY239" s="334"/>
      <c r="UYZ239" s="333"/>
      <c r="UZA239" s="335"/>
      <c r="UZB239" s="335"/>
      <c r="UZC239" s="335"/>
      <c r="UZD239" s="335"/>
      <c r="UZE239" s="335"/>
      <c r="UZF239" s="335"/>
      <c r="UZG239" s="334"/>
      <c r="UZH239" s="334"/>
      <c r="UZI239" s="334"/>
      <c r="UZJ239" s="333"/>
      <c r="UZK239" s="333"/>
      <c r="UZL239" s="332"/>
      <c r="UZM239" s="334"/>
      <c r="UZN239" s="333"/>
      <c r="UZO239" s="335"/>
      <c r="UZP239" s="335"/>
      <c r="UZQ239" s="335"/>
      <c r="UZR239" s="335"/>
      <c r="UZS239" s="335"/>
      <c r="UZT239" s="335"/>
      <c r="UZU239" s="334"/>
      <c r="UZV239" s="334"/>
      <c r="UZW239" s="334"/>
      <c r="UZX239" s="333"/>
      <c r="UZY239" s="333"/>
      <c r="UZZ239" s="332"/>
      <c r="VAA239" s="334"/>
      <c r="VAB239" s="333"/>
      <c r="VAC239" s="335"/>
      <c r="VAD239" s="335"/>
      <c r="VAE239" s="335"/>
      <c r="VAF239" s="335"/>
      <c r="VAG239" s="335"/>
      <c r="VAH239" s="335"/>
      <c r="VAI239" s="334"/>
      <c r="VAJ239" s="334"/>
      <c r="VAK239" s="334"/>
      <c r="VAL239" s="333"/>
      <c r="VAM239" s="333"/>
      <c r="VAN239" s="332"/>
      <c r="VAO239" s="334"/>
      <c r="VAP239" s="333"/>
      <c r="VAQ239" s="335"/>
      <c r="VAR239" s="335"/>
      <c r="VAS239" s="335"/>
      <c r="VAT239" s="335"/>
      <c r="VAU239" s="335"/>
      <c r="VAV239" s="335"/>
      <c r="VAW239" s="334"/>
      <c r="VAX239" s="334"/>
      <c r="VAY239" s="334"/>
      <c r="VAZ239" s="333"/>
      <c r="VBA239" s="333"/>
      <c r="VBB239" s="332"/>
      <c r="VBC239" s="334"/>
      <c r="VBD239" s="333"/>
      <c r="VBE239" s="335"/>
      <c r="VBF239" s="335"/>
      <c r="VBG239" s="335"/>
      <c r="VBH239" s="335"/>
      <c r="VBI239" s="335"/>
      <c r="VBJ239" s="335"/>
      <c r="VBK239" s="334"/>
      <c r="VBL239" s="334"/>
      <c r="VBM239" s="334"/>
      <c r="VBN239" s="333"/>
      <c r="VBO239" s="333"/>
      <c r="VBP239" s="332"/>
      <c r="VBQ239" s="334"/>
      <c r="VBR239" s="333"/>
      <c r="VBS239" s="335"/>
      <c r="VBT239" s="335"/>
      <c r="VBU239" s="335"/>
      <c r="VBV239" s="335"/>
      <c r="VBW239" s="335"/>
      <c r="VBX239" s="335"/>
      <c r="VBY239" s="334"/>
      <c r="VBZ239" s="334"/>
      <c r="VCA239" s="334"/>
      <c r="VCB239" s="333"/>
      <c r="VCC239" s="333"/>
      <c r="VCD239" s="332"/>
      <c r="VCE239" s="334"/>
      <c r="VCF239" s="333"/>
      <c r="VCG239" s="335"/>
      <c r="VCH239" s="335"/>
      <c r="VCI239" s="335"/>
      <c r="VCJ239" s="335"/>
      <c r="VCK239" s="335"/>
      <c r="VCL239" s="335"/>
      <c r="VCM239" s="334"/>
      <c r="VCN239" s="334"/>
      <c r="VCO239" s="334"/>
      <c r="VCP239" s="333"/>
      <c r="VCQ239" s="333"/>
      <c r="VCR239" s="332"/>
      <c r="VCS239" s="334"/>
      <c r="VCT239" s="333"/>
      <c r="VCU239" s="335"/>
      <c r="VCV239" s="335"/>
      <c r="VCW239" s="335"/>
      <c r="VCX239" s="335"/>
      <c r="VCY239" s="335"/>
      <c r="VCZ239" s="335"/>
      <c r="VDA239" s="334"/>
      <c r="VDB239" s="334"/>
      <c r="VDC239" s="334"/>
      <c r="VDD239" s="333"/>
      <c r="VDE239" s="333"/>
      <c r="VDF239" s="332"/>
      <c r="VDG239" s="334"/>
      <c r="VDH239" s="333"/>
      <c r="VDI239" s="335"/>
      <c r="VDJ239" s="335"/>
      <c r="VDK239" s="335"/>
      <c r="VDL239" s="335"/>
      <c r="VDM239" s="335"/>
      <c r="VDN239" s="335"/>
      <c r="VDO239" s="334"/>
      <c r="VDP239" s="334"/>
      <c r="VDQ239" s="334"/>
      <c r="VDR239" s="333"/>
      <c r="VDS239" s="333"/>
      <c r="VDT239" s="332"/>
      <c r="VDU239" s="334"/>
      <c r="VDV239" s="333"/>
      <c r="VDW239" s="335"/>
      <c r="VDX239" s="335"/>
      <c r="VDY239" s="335"/>
      <c r="VDZ239" s="335"/>
      <c r="VEA239" s="335"/>
      <c r="VEB239" s="335"/>
      <c r="VEC239" s="334"/>
      <c r="VED239" s="334"/>
      <c r="VEE239" s="334"/>
      <c r="VEF239" s="333"/>
      <c r="VEG239" s="333"/>
      <c r="VEH239" s="332"/>
      <c r="VEI239" s="334"/>
      <c r="VEJ239" s="333"/>
      <c r="VEK239" s="335"/>
      <c r="VEL239" s="335"/>
      <c r="VEM239" s="335"/>
      <c r="VEN239" s="335"/>
      <c r="VEO239" s="335"/>
      <c r="VEP239" s="335"/>
      <c r="VEQ239" s="334"/>
      <c r="VER239" s="334"/>
      <c r="VES239" s="334"/>
      <c r="VET239" s="333"/>
      <c r="VEU239" s="333"/>
      <c r="VEV239" s="332"/>
      <c r="VEW239" s="334"/>
      <c r="VEX239" s="333"/>
      <c r="VEY239" s="335"/>
      <c r="VEZ239" s="335"/>
      <c r="VFA239" s="335"/>
      <c r="VFB239" s="335"/>
      <c r="VFC239" s="335"/>
      <c r="VFD239" s="335"/>
      <c r="VFE239" s="334"/>
      <c r="VFF239" s="334"/>
      <c r="VFG239" s="334"/>
      <c r="VFH239" s="333"/>
      <c r="VFI239" s="333"/>
      <c r="VFJ239" s="332"/>
      <c r="VFK239" s="334"/>
      <c r="VFL239" s="333"/>
      <c r="VFM239" s="335"/>
      <c r="VFN239" s="335"/>
      <c r="VFO239" s="335"/>
      <c r="VFP239" s="335"/>
      <c r="VFQ239" s="335"/>
      <c r="VFR239" s="335"/>
      <c r="VFS239" s="334"/>
      <c r="VFT239" s="334"/>
      <c r="VFU239" s="334"/>
      <c r="VFV239" s="333"/>
      <c r="VFW239" s="333"/>
      <c r="VFX239" s="332"/>
      <c r="VFY239" s="334"/>
      <c r="VFZ239" s="333"/>
      <c r="VGA239" s="335"/>
      <c r="VGB239" s="335"/>
      <c r="VGC239" s="335"/>
      <c r="VGD239" s="335"/>
      <c r="VGE239" s="335"/>
      <c r="VGF239" s="335"/>
      <c r="VGG239" s="334"/>
      <c r="VGH239" s="334"/>
      <c r="VGI239" s="334"/>
      <c r="VGJ239" s="333"/>
      <c r="VGK239" s="333"/>
      <c r="VGL239" s="332"/>
      <c r="VGM239" s="334"/>
      <c r="VGN239" s="333"/>
      <c r="VGO239" s="335"/>
      <c r="VGP239" s="335"/>
      <c r="VGQ239" s="335"/>
      <c r="VGR239" s="335"/>
      <c r="VGS239" s="335"/>
      <c r="VGT239" s="335"/>
      <c r="VGU239" s="334"/>
      <c r="VGV239" s="334"/>
      <c r="VGW239" s="334"/>
      <c r="VGX239" s="333"/>
      <c r="VGY239" s="333"/>
      <c r="VGZ239" s="332"/>
      <c r="VHA239" s="334"/>
      <c r="VHB239" s="333"/>
      <c r="VHC239" s="335"/>
      <c r="VHD239" s="335"/>
      <c r="VHE239" s="335"/>
      <c r="VHF239" s="335"/>
      <c r="VHG239" s="335"/>
      <c r="VHH239" s="335"/>
      <c r="VHI239" s="334"/>
      <c r="VHJ239" s="334"/>
      <c r="VHK239" s="334"/>
      <c r="VHL239" s="333"/>
      <c r="VHM239" s="333"/>
      <c r="VHN239" s="332"/>
      <c r="VHO239" s="334"/>
      <c r="VHP239" s="333"/>
      <c r="VHQ239" s="335"/>
      <c r="VHR239" s="335"/>
      <c r="VHS239" s="335"/>
      <c r="VHT239" s="335"/>
      <c r="VHU239" s="335"/>
      <c r="VHV239" s="335"/>
      <c r="VHW239" s="334"/>
      <c r="VHX239" s="334"/>
      <c r="VHY239" s="334"/>
      <c r="VHZ239" s="333"/>
      <c r="VIA239" s="333"/>
      <c r="VIB239" s="332"/>
      <c r="VIC239" s="334"/>
      <c r="VID239" s="333"/>
      <c r="VIE239" s="335"/>
      <c r="VIF239" s="335"/>
      <c r="VIG239" s="335"/>
      <c r="VIH239" s="335"/>
      <c r="VII239" s="335"/>
      <c r="VIJ239" s="335"/>
      <c r="VIK239" s="334"/>
      <c r="VIL239" s="334"/>
      <c r="VIM239" s="334"/>
      <c r="VIN239" s="333"/>
      <c r="VIO239" s="333"/>
      <c r="VIP239" s="332"/>
      <c r="VIQ239" s="334"/>
      <c r="VIR239" s="333"/>
      <c r="VIS239" s="335"/>
      <c r="VIT239" s="335"/>
      <c r="VIU239" s="335"/>
      <c r="VIV239" s="335"/>
      <c r="VIW239" s="335"/>
      <c r="VIX239" s="335"/>
      <c r="VIY239" s="334"/>
      <c r="VIZ239" s="334"/>
      <c r="VJA239" s="334"/>
      <c r="VJB239" s="333"/>
      <c r="VJC239" s="333"/>
      <c r="VJD239" s="332"/>
      <c r="VJE239" s="334"/>
      <c r="VJF239" s="333"/>
      <c r="VJG239" s="335"/>
      <c r="VJH239" s="335"/>
      <c r="VJI239" s="335"/>
      <c r="VJJ239" s="335"/>
      <c r="VJK239" s="335"/>
      <c r="VJL239" s="335"/>
      <c r="VJM239" s="334"/>
      <c r="VJN239" s="334"/>
      <c r="VJO239" s="334"/>
      <c r="VJP239" s="333"/>
      <c r="VJQ239" s="333"/>
      <c r="VJR239" s="332"/>
      <c r="VJS239" s="334"/>
      <c r="VJT239" s="333"/>
      <c r="VJU239" s="335"/>
      <c r="VJV239" s="335"/>
      <c r="VJW239" s="335"/>
      <c r="VJX239" s="335"/>
      <c r="VJY239" s="335"/>
      <c r="VJZ239" s="335"/>
      <c r="VKA239" s="334"/>
      <c r="VKB239" s="334"/>
      <c r="VKC239" s="334"/>
      <c r="VKD239" s="333"/>
      <c r="VKE239" s="333"/>
      <c r="VKF239" s="332"/>
      <c r="VKG239" s="334"/>
      <c r="VKH239" s="333"/>
      <c r="VKI239" s="335"/>
      <c r="VKJ239" s="335"/>
      <c r="VKK239" s="335"/>
      <c r="VKL239" s="335"/>
      <c r="VKM239" s="335"/>
      <c r="VKN239" s="335"/>
      <c r="VKO239" s="334"/>
      <c r="VKP239" s="334"/>
      <c r="VKQ239" s="334"/>
      <c r="VKR239" s="333"/>
      <c r="VKS239" s="333"/>
      <c r="VKT239" s="332"/>
      <c r="VKU239" s="334"/>
      <c r="VKV239" s="333"/>
      <c r="VKW239" s="335"/>
      <c r="VKX239" s="335"/>
      <c r="VKY239" s="335"/>
      <c r="VKZ239" s="335"/>
      <c r="VLA239" s="335"/>
      <c r="VLB239" s="335"/>
      <c r="VLC239" s="334"/>
      <c r="VLD239" s="334"/>
      <c r="VLE239" s="334"/>
      <c r="VLF239" s="333"/>
      <c r="VLG239" s="333"/>
      <c r="VLH239" s="332"/>
      <c r="VLI239" s="334"/>
      <c r="VLJ239" s="333"/>
      <c r="VLK239" s="335"/>
      <c r="VLL239" s="335"/>
      <c r="VLM239" s="335"/>
      <c r="VLN239" s="335"/>
      <c r="VLO239" s="335"/>
      <c r="VLP239" s="335"/>
      <c r="VLQ239" s="334"/>
      <c r="VLR239" s="334"/>
      <c r="VLS239" s="334"/>
      <c r="VLT239" s="333"/>
      <c r="VLU239" s="333"/>
      <c r="VLV239" s="332"/>
      <c r="VLW239" s="334"/>
      <c r="VLX239" s="333"/>
      <c r="VLY239" s="335"/>
      <c r="VLZ239" s="335"/>
      <c r="VMA239" s="335"/>
      <c r="VMB239" s="335"/>
      <c r="VMC239" s="335"/>
      <c r="VMD239" s="335"/>
      <c r="VME239" s="334"/>
      <c r="VMF239" s="334"/>
      <c r="VMG239" s="334"/>
      <c r="VMH239" s="333"/>
      <c r="VMI239" s="333"/>
      <c r="VMJ239" s="332"/>
      <c r="VMK239" s="334"/>
      <c r="VML239" s="333"/>
      <c r="VMM239" s="335"/>
      <c r="VMN239" s="335"/>
      <c r="VMO239" s="335"/>
      <c r="VMP239" s="335"/>
      <c r="VMQ239" s="335"/>
      <c r="VMR239" s="335"/>
      <c r="VMS239" s="334"/>
      <c r="VMT239" s="334"/>
      <c r="VMU239" s="334"/>
      <c r="VMV239" s="333"/>
      <c r="VMW239" s="333"/>
      <c r="VMX239" s="332"/>
      <c r="VMY239" s="334"/>
      <c r="VMZ239" s="333"/>
      <c r="VNA239" s="335"/>
      <c r="VNB239" s="335"/>
      <c r="VNC239" s="335"/>
      <c r="VND239" s="335"/>
      <c r="VNE239" s="335"/>
      <c r="VNF239" s="335"/>
      <c r="VNG239" s="334"/>
      <c r="VNH239" s="334"/>
      <c r="VNI239" s="334"/>
      <c r="VNJ239" s="333"/>
      <c r="VNK239" s="333"/>
      <c r="VNL239" s="332"/>
      <c r="VNM239" s="334"/>
      <c r="VNN239" s="333"/>
      <c r="VNO239" s="335"/>
      <c r="VNP239" s="335"/>
      <c r="VNQ239" s="335"/>
      <c r="VNR239" s="335"/>
      <c r="VNS239" s="335"/>
      <c r="VNT239" s="335"/>
      <c r="VNU239" s="334"/>
      <c r="VNV239" s="334"/>
      <c r="VNW239" s="334"/>
      <c r="VNX239" s="333"/>
      <c r="VNY239" s="333"/>
      <c r="VNZ239" s="332"/>
      <c r="VOA239" s="334"/>
      <c r="VOB239" s="333"/>
      <c r="VOC239" s="335"/>
      <c r="VOD239" s="335"/>
      <c r="VOE239" s="335"/>
      <c r="VOF239" s="335"/>
      <c r="VOG239" s="335"/>
      <c r="VOH239" s="335"/>
      <c r="VOI239" s="334"/>
      <c r="VOJ239" s="334"/>
      <c r="VOK239" s="334"/>
      <c r="VOL239" s="333"/>
      <c r="VOM239" s="333"/>
      <c r="VON239" s="332"/>
      <c r="VOO239" s="334"/>
      <c r="VOP239" s="333"/>
      <c r="VOQ239" s="335"/>
      <c r="VOR239" s="335"/>
      <c r="VOS239" s="335"/>
      <c r="VOT239" s="335"/>
      <c r="VOU239" s="335"/>
      <c r="VOV239" s="335"/>
      <c r="VOW239" s="334"/>
      <c r="VOX239" s="334"/>
      <c r="VOY239" s="334"/>
      <c r="VOZ239" s="333"/>
      <c r="VPA239" s="333"/>
      <c r="VPB239" s="332"/>
      <c r="VPC239" s="334"/>
      <c r="VPD239" s="333"/>
      <c r="VPE239" s="335"/>
      <c r="VPF239" s="335"/>
      <c r="VPG239" s="335"/>
      <c r="VPH239" s="335"/>
      <c r="VPI239" s="335"/>
      <c r="VPJ239" s="335"/>
      <c r="VPK239" s="334"/>
      <c r="VPL239" s="334"/>
      <c r="VPM239" s="334"/>
      <c r="VPN239" s="333"/>
      <c r="VPO239" s="333"/>
      <c r="VPP239" s="332"/>
      <c r="VPQ239" s="334"/>
      <c r="VPR239" s="333"/>
      <c r="VPS239" s="335"/>
      <c r="VPT239" s="335"/>
      <c r="VPU239" s="335"/>
      <c r="VPV239" s="335"/>
      <c r="VPW239" s="335"/>
      <c r="VPX239" s="335"/>
      <c r="VPY239" s="334"/>
      <c r="VPZ239" s="334"/>
      <c r="VQA239" s="334"/>
      <c r="VQB239" s="333"/>
      <c r="VQC239" s="333"/>
      <c r="VQD239" s="332"/>
      <c r="VQE239" s="334"/>
      <c r="VQF239" s="333"/>
      <c r="VQG239" s="335"/>
      <c r="VQH239" s="335"/>
      <c r="VQI239" s="335"/>
      <c r="VQJ239" s="335"/>
      <c r="VQK239" s="335"/>
      <c r="VQL239" s="335"/>
      <c r="VQM239" s="334"/>
      <c r="VQN239" s="334"/>
      <c r="VQO239" s="334"/>
      <c r="VQP239" s="333"/>
      <c r="VQQ239" s="333"/>
      <c r="VQR239" s="332"/>
      <c r="VQS239" s="334"/>
      <c r="VQT239" s="333"/>
      <c r="VQU239" s="335"/>
      <c r="VQV239" s="335"/>
      <c r="VQW239" s="335"/>
      <c r="VQX239" s="335"/>
      <c r="VQY239" s="335"/>
      <c r="VQZ239" s="335"/>
      <c r="VRA239" s="334"/>
      <c r="VRB239" s="334"/>
      <c r="VRC239" s="334"/>
      <c r="VRD239" s="333"/>
      <c r="VRE239" s="333"/>
      <c r="VRF239" s="332"/>
      <c r="VRG239" s="334"/>
      <c r="VRH239" s="333"/>
      <c r="VRI239" s="335"/>
      <c r="VRJ239" s="335"/>
      <c r="VRK239" s="335"/>
      <c r="VRL239" s="335"/>
      <c r="VRM239" s="335"/>
      <c r="VRN239" s="335"/>
      <c r="VRO239" s="334"/>
      <c r="VRP239" s="334"/>
      <c r="VRQ239" s="334"/>
      <c r="VRR239" s="333"/>
      <c r="VRS239" s="333"/>
      <c r="VRT239" s="332"/>
      <c r="VRU239" s="334"/>
      <c r="VRV239" s="333"/>
      <c r="VRW239" s="335"/>
      <c r="VRX239" s="335"/>
      <c r="VRY239" s="335"/>
      <c r="VRZ239" s="335"/>
      <c r="VSA239" s="335"/>
      <c r="VSB239" s="335"/>
      <c r="VSC239" s="334"/>
      <c r="VSD239" s="334"/>
      <c r="VSE239" s="334"/>
      <c r="VSF239" s="333"/>
      <c r="VSG239" s="333"/>
      <c r="VSH239" s="332"/>
      <c r="VSI239" s="334"/>
      <c r="VSJ239" s="333"/>
      <c r="VSK239" s="335"/>
      <c r="VSL239" s="335"/>
      <c r="VSM239" s="335"/>
      <c r="VSN239" s="335"/>
      <c r="VSO239" s="335"/>
      <c r="VSP239" s="335"/>
      <c r="VSQ239" s="334"/>
      <c r="VSR239" s="334"/>
      <c r="VSS239" s="334"/>
      <c r="VST239" s="333"/>
      <c r="VSU239" s="333"/>
      <c r="VSV239" s="332"/>
      <c r="VSW239" s="334"/>
      <c r="VSX239" s="333"/>
      <c r="VSY239" s="335"/>
      <c r="VSZ239" s="335"/>
      <c r="VTA239" s="335"/>
      <c r="VTB239" s="335"/>
      <c r="VTC239" s="335"/>
      <c r="VTD239" s="335"/>
      <c r="VTE239" s="334"/>
      <c r="VTF239" s="334"/>
      <c r="VTG239" s="334"/>
      <c r="VTH239" s="333"/>
      <c r="VTI239" s="333"/>
      <c r="VTJ239" s="332"/>
      <c r="VTK239" s="334"/>
      <c r="VTL239" s="333"/>
      <c r="VTM239" s="335"/>
      <c r="VTN239" s="335"/>
      <c r="VTO239" s="335"/>
      <c r="VTP239" s="335"/>
      <c r="VTQ239" s="335"/>
      <c r="VTR239" s="335"/>
      <c r="VTS239" s="334"/>
      <c r="VTT239" s="334"/>
      <c r="VTU239" s="334"/>
      <c r="VTV239" s="333"/>
      <c r="VTW239" s="333"/>
      <c r="VTX239" s="332"/>
      <c r="VTY239" s="334"/>
      <c r="VTZ239" s="333"/>
      <c r="VUA239" s="335"/>
      <c r="VUB239" s="335"/>
      <c r="VUC239" s="335"/>
      <c r="VUD239" s="335"/>
      <c r="VUE239" s="335"/>
      <c r="VUF239" s="335"/>
      <c r="VUG239" s="334"/>
      <c r="VUH239" s="334"/>
      <c r="VUI239" s="334"/>
      <c r="VUJ239" s="333"/>
      <c r="VUK239" s="333"/>
      <c r="VUL239" s="332"/>
      <c r="VUM239" s="334"/>
      <c r="VUN239" s="333"/>
      <c r="VUO239" s="335"/>
      <c r="VUP239" s="335"/>
      <c r="VUQ239" s="335"/>
      <c r="VUR239" s="335"/>
      <c r="VUS239" s="335"/>
      <c r="VUT239" s="335"/>
      <c r="VUU239" s="334"/>
      <c r="VUV239" s="334"/>
      <c r="VUW239" s="334"/>
      <c r="VUX239" s="333"/>
      <c r="VUY239" s="333"/>
      <c r="VUZ239" s="332"/>
      <c r="VVA239" s="334"/>
      <c r="VVB239" s="333"/>
      <c r="VVC239" s="335"/>
      <c r="VVD239" s="335"/>
      <c r="VVE239" s="335"/>
      <c r="VVF239" s="335"/>
      <c r="VVG239" s="335"/>
      <c r="VVH239" s="335"/>
      <c r="VVI239" s="334"/>
      <c r="VVJ239" s="334"/>
      <c r="VVK239" s="334"/>
      <c r="VVL239" s="333"/>
      <c r="VVM239" s="333"/>
      <c r="VVN239" s="332"/>
      <c r="VVO239" s="334"/>
      <c r="VVP239" s="333"/>
      <c r="VVQ239" s="335"/>
      <c r="VVR239" s="335"/>
      <c r="VVS239" s="335"/>
      <c r="VVT239" s="335"/>
      <c r="VVU239" s="335"/>
      <c r="VVV239" s="335"/>
      <c r="VVW239" s="334"/>
      <c r="VVX239" s="334"/>
      <c r="VVY239" s="334"/>
      <c r="VVZ239" s="333"/>
      <c r="VWA239" s="333"/>
      <c r="VWB239" s="332"/>
      <c r="VWC239" s="334"/>
      <c r="VWD239" s="333"/>
      <c r="VWE239" s="335"/>
      <c r="VWF239" s="335"/>
      <c r="VWG239" s="335"/>
      <c r="VWH239" s="335"/>
      <c r="VWI239" s="335"/>
      <c r="VWJ239" s="335"/>
      <c r="VWK239" s="334"/>
      <c r="VWL239" s="334"/>
      <c r="VWM239" s="334"/>
      <c r="VWN239" s="333"/>
      <c r="VWO239" s="333"/>
      <c r="VWP239" s="332"/>
      <c r="VWQ239" s="334"/>
      <c r="VWR239" s="333"/>
      <c r="VWS239" s="335"/>
      <c r="VWT239" s="335"/>
      <c r="VWU239" s="335"/>
      <c r="VWV239" s="335"/>
      <c r="VWW239" s="335"/>
      <c r="VWX239" s="335"/>
      <c r="VWY239" s="334"/>
      <c r="VWZ239" s="334"/>
      <c r="VXA239" s="334"/>
      <c r="VXB239" s="333"/>
      <c r="VXC239" s="333"/>
      <c r="VXD239" s="332"/>
      <c r="VXE239" s="334"/>
      <c r="VXF239" s="333"/>
      <c r="VXG239" s="335"/>
      <c r="VXH239" s="335"/>
      <c r="VXI239" s="335"/>
      <c r="VXJ239" s="335"/>
      <c r="VXK239" s="335"/>
      <c r="VXL239" s="335"/>
      <c r="VXM239" s="334"/>
      <c r="VXN239" s="334"/>
      <c r="VXO239" s="334"/>
      <c r="VXP239" s="333"/>
      <c r="VXQ239" s="333"/>
      <c r="VXR239" s="332"/>
      <c r="VXS239" s="334"/>
      <c r="VXT239" s="333"/>
      <c r="VXU239" s="335"/>
      <c r="VXV239" s="335"/>
      <c r="VXW239" s="335"/>
      <c r="VXX239" s="335"/>
      <c r="VXY239" s="335"/>
      <c r="VXZ239" s="335"/>
      <c r="VYA239" s="334"/>
      <c r="VYB239" s="334"/>
      <c r="VYC239" s="334"/>
      <c r="VYD239" s="333"/>
      <c r="VYE239" s="333"/>
      <c r="VYF239" s="332"/>
      <c r="VYG239" s="334"/>
      <c r="VYH239" s="333"/>
      <c r="VYI239" s="335"/>
      <c r="VYJ239" s="335"/>
      <c r="VYK239" s="335"/>
      <c r="VYL239" s="335"/>
      <c r="VYM239" s="335"/>
      <c r="VYN239" s="335"/>
      <c r="VYO239" s="334"/>
      <c r="VYP239" s="334"/>
      <c r="VYQ239" s="334"/>
      <c r="VYR239" s="333"/>
      <c r="VYS239" s="333"/>
      <c r="VYT239" s="332"/>
      <c r="VYU239" s="334"/>
      <c r="VYV239" s="333"/>
      <c r="VYW239" s="335"/>
      <c r="VYX239" s="335"/>
      <c r="VYY239" s="335"/>
      <c r="VYZ239" s="335"/>
      <c r="VZA239" s="335"/>
      <c r="VZB239" s="335"/>
      <c r="VZC239" s="334"/>
      <c r="VZD239" s="334"/>
      <c r="VZE239" s="334"/>
      <c r="VZF239" s="333"/>
      <c r="VZG239" s="333"/>
      <c r="VZH239" s="332"/>
      <c r="VZI239" s="334"/>
      <c r="VZJ239" s="333"/>
      <c r="VZK239" s="335"/>
      <c r="VZL239" s="335"/>
      <c r="VZM239" s="335"/>
      <c r="VZN239" s="335"/>
      <c r="VZO239" s="335"/>
      <c r="VZP239" s="335"/>
      <c r="VZQ239" s="334"/>
      <c r="VZR239" s="334"/>
      <c r="VZS239" s="334"/>
      <c r="VZT239" s="333"/>
      <c r="VZU239" s="333"/>
      <c r="VZV239" s="332"/>
      <c r="VZW239" s="334"/>
      <c r="VZX239" s="333"/>
      <c r="VZY239" s="335"/>
      <c r="VZZ239" s="335"/>
      <c r="WAA239" s="335"/>
      <c r="WAB239" s="335"/>
      <c r="WAC239" s="335"/>
      <c r="WAD239" s="335"/>
      <c r="WAE239" s="334"/>
      <c r="WAF239" s="334"/>
      <c r="WAG239" s="334"/>
      <c r="WAH239" s="333"/>
      <c r="WAI239" s="333"/>
      <c r="WAJ239" s="332"/>
      <c r="WAK239" s="334"/>
      <c r="WAL239" s="333"/>
      <c r="WAM239" s="335"/>
      <c r="WAN239" s="335"/>
      <c r="WAO239" s="335"/>
      <c r="WAP239" s="335"/>
      <c r="WAQ239" s="335"/>
      <c r="WAR239" s="335"/>
      <c r="WAS239" s="334"/>
      <c r="WAT239" s="334"/>
      <c r="WAU239" s="334"/>
      <c r="WAV239" s="333"/>
      <c r="WAW239" s="333"/>
      <c r="WAX239" s="332"/>
      <c r="WAY239" s="334"/>
      <c r="WAZ239" s="333"/>
      <c r="WBA239" s="335"/>
      <c r="WBB239" s="335"/>
      <c r="WBC239" s="335"/>
      <c r="WBD239" s="335"/>
      <c r="WBE239" s="335"/>
      <c r="WBF239" s="335"/>
      <c r="WBG239" s="334"/>
      <c r="WBH239" s="334"/>
      <c r="WBI239" s="334"/>
      <c r="WBJ239" s="333"/>
      <c r="WBK239" s="333"/>
      <c r="WBL239" s="332"/>
      <c r="WBM239" s="334"/>
      <c r="WBN239" s="333"/>
      <c r="WBO239" s="335"/>
      <c r="WBP239" s="335"/>
      <c r="WBQ239" s="335"/>
      <c r="WBR239" s="335"/>
      <c r="WBS239" s="335"/>
      <c r="WBT239" s="335"/>
      <c r="WBU239" s="334"/>
      <c r="WBV239" s="334"/>
      <c r="WBW239" s="334"/>
      <c r="WBX239" s="333"/>
      <c r="WBY239" s="333"/>
      <c r="WBZ239" s="332"/>
      <c r="WCA239" s="334"/>
      <c r="WCB239" s="333"/>
      <c r="WCC239" s="335"/>
      <c r="WCD239" s="335"/>
      <c r="WCE239" s="335"/>
      <c r="WCF239" s="335"/>
      <c r="WCG239" s="335"/>
      <c r="WCH239" s="335"/>
      <c r="WCI239" s="334"/>
      <c r="WCJ239" s="334"/>
      <c r="WCK239" s="334"/>
      <c r="WCL239" s="333"/>
      <c r="WCM239" s="333"/>
      <c r="WCN239" s="332"/>
      <c r="WCO239" s="334"/>
      <c r="WCP239" s="333"/>
      <c r="WCQ239" s="335"/>
      <c r="WCR239" s="335"/>
      <c r="WCS239" s="335"/>
      <c r="WCT239" s="335"/>
      <c r="WCU239" s="335"/>
      <c r="WCV239" s="335"/>
      <c r="WCW239" s="334"/>
      <c r="WCX239" s="334"/>
      <c r="WCY239" s="334"/>
      <c r="WCZ239" s="333"/>
      <c r="WDA239" s="333"/>
      <c r="WDB239" s="332"/>
      <c r="WDC239" s="334"/>
      <c r="WDD239" s="333"/>
      <c r="WDE239" s="335"/>
      <c r="WDF239" s="335"/>
      <c r="WDG239" s="335"/>
      <c r="WDH239" s="335"/>
      <c r="WDI239" s="335"/>
      <c r="WDJ239" s="335"/>
      <c r="WDK239" s="334"/>
      <c r="WDL239" s="334"/>
      <c r="WDM239" s="334"/>
      <c r="WDN239" s="333"/>
      <c r="WDO239" s="333"/>
      <c r="WDP239" s="332"/>
      <c r="WDQ239" s="334"/>
      <c r="WDR239" s="333"/>
      <c r="WDS239" s="335"/>
      <c r="WDT239" s="335"/>
      <c r="WDU239" s="335"/>
      <c r="WDV239" s="335"/>
      <c r="WDW239" s="335"/>
      <c r="WDX239" s="335"/>
      <c r="WDY239" s="334"/>
      <c r="WDZ239" s="334"/>
      <c r="WEA239" s="334"/>
      <c r="WEB239" s="333"/>
      <c r="WEC239" s="333"/>
      <c r="WED239" s="332"/>
      <c r="WEE239" s="334"/>
      <c r="WEF239" s="333"/>
      <c r="WEG239" s="335"/>
      <c r="WEH239" s="335"/>
      <c r="WEI239" s="335"/>
      <c r="WEJ239" s="335"/>
      <c r="WEK239" s="335"/>
      <c r="WEL239" s="335"/>
      <c r="WEM239" s="334"/>
      <c r="WEN239" s="334"/>
      <c r="WEO239" s="334"/>
      <c r="WEP239" s="333"/>
      <c r="WEQ239" s="333"/>
      <c r="WER239" s="332"/>
      <c r="WES239" s="334"/>
      <c r="WET239" s="333"/>
      <c r="WEU239" s="335"/>
      <c r="WEV239" s="335"/>
      <c r="WEW239" s="335"/>
      <c r="WEX239" s="335"/>
      <c r="WEY239" s="335"/>
      <c r="WEZ239" s="335"/>
      <c r="WFA239" s="334"/>
      <c r="WFB239" s="334"/>
      <c r="WFC239" s="334"/>
      <c r="WFD239" s="333"/>
      <c r="WFE239" s="333"/>
      <c r="WFF239" s="332"/>
      <c r="WFG239" s="334"/>
      <c r="WFH239" s="333"/>
      <c r="WFI239" s="335"/>
      <c r="WFJ239" s="335"/>
      <c r="WFK239" s="335"/>
      <c r="WFL239" s="335"/>
      <c r="WFM239" s="335"/>
      <c r="WFN239" s="335"/>
      <c r="WFO239" s="334"/>
      <c r="WFP239" s="334"/>
      <c r="WFQ239" s="334"/>
      <c r="WFR239" s="333"/>
      <c r="WFS239" s="333"/>
      <c r="WFT239" s="332"/>
      <c r="WFU239" s="334"/>
      <c r="WFV239" s="333"/>
      <c r="WFW239" s="335"/>
      <c r="WFX239" s="335"/>
      <c r="WFY239" s="335"/>
      <c r="WFZ239" s="335"/>
      <c r="WGA239" s="335"/>
      <c r="WGB239" s="335"/>
      <c r="WGC239" s="334"/>
      <c r="WGD239" s="334"/>
      <c r="WGE239" s="334"/>
      <c r="WGF239" s="333"/>
      <c r="WGG239" s="333"/>
      <c r="WGH239" s="332"/>
      <c r="WGI239" s="334"/>
      <c r="WGJ239" s="333"/>
      <c r="WGK239" s="335"/>
      <c r="WGL239" s="335"/>
      <c r="WGM239" s="335"/>
      <c r="WGN239" s="335"/>
      <c r="WGO239" s="335"/>
      <c r="WGP239" s="335"/>
      <c r="WGQ239" s="334"/>
      <c r="WGR239" s="334"/>
      <c r="WGS239" s="334"/>
      <c r="WGT239" s="333"/>
      <c r="WGU239" s="333"/>
      <c r="WGV239" s="332"/>
      <c r="WGW239" s="334"/>
      <c r="WGX239" s="333"/>
      <c r="WGY239" s="335"/>
      <c r="WGZ239" s="335"/>
      <c r="WHA239" s="335"/>
      <c r="WHB239" s="335"/>
      <c r="WHC239" s="335"/>
      <c r="WHD239" s="335"/>
      <c r="WHE239" s="334"/>
      <c r="WHF239" s="334"/>
      <c r="WHG239" s="334"/>
      <c r="WHH239" s="333"/>
      <c r="WHI239" s="333"/>
      <c r="WHJ239" s="332"/>
      <c r="WHK239" s="334"/>
      <c r="WHL239" s="333"/>
      <c r="WHM239" s="335"/>
      <c r="WHN239" s="335"/>
      <c r="WHO239" s="335"/>
      <c r="WHP239" s="335"/>
      <c r="WHQ239" s="335"/>
      <c r="WHR239" s="335"/>
      <c r="WHS239" s="334"/>
      <c r="WHT239" s="334"/>
      <c r="WHU239" s="334"/>
      <c r="WHV239" s="333"/>
      <c r="WHW239" s="333"/>
      <c r="WHX239" s="332"/>
      <c r="WHY239" s="334"/>
      <c r="WHZ239" s="333"/>
      <c r="WIA239" s="335"/>
      <c r="WIB239" s="335"/>
      <c r="WIC239" s="335"/>
      <c r="WID239" s="335"/>
      <c r="WIE239" s="335"/>
      <c r="WIF239" s="335"/>
      <c r="WIG239" s="334"/>
      <c r="WIH239" s="334"/>
      <c r="WII239" s="334"/>
      <c r="WIJ239" s="333"/>
      <c r="WIK239" s="333"/>
      <c r="WIL239" s="332"/>
      <c r="WIM239" s="334"/>
      <c r="WIN239" s="333"/>
      <c r="WIO239" s="335"/>
      <c r="WIP239" s="335"/>
      <c r="WIQ239" s="335"/>
      <c r="WIR239" s="335"/>
      <c r="WIS239" s="335"/>
      <c r="WIT239" s="335"/>
      <c r="WIU239" s="334"/>
      <c r="WIV239" s="334"/>
      <c r="WIW239" s="334"/>
      <c r="WIX239" s="333"/>
      <c r="WIY239" s="333"/>
      <c r="WIZ239" s="332"/>
      <c r="WJA239" s="334"/>
      <c r="WJB239" s="333"/>
      <c r="WJC239" s="335"/>
      <c r="WJD239" s="335"/>
      <c r="WJE239" s="335"/>
      <c r="WJF239" s="335"/>
      <c r="WJG239" s="335"/>
      <c r="WJH239" s="335"/>
      <c r="WJI239" s="334"/>
      <c r="WJJ239" s="334"/>
      <c r="WJK239" s="334"/>
      <c r="WJL239" s="333"/>
      <c r="WJM239" s="333"/>
      <c r="WJN239" s="332"/>
      <c r="WJO239" s="334"/>
      <c r="WJP239" s="333"/>
      <c r="WJQ239" s="335"/>
      <c r="WJR239" s="335"/>
      <c r="WJS239" s="335"/>
      <c r="WJT239" s="335"/>
      <c r="WJU239" s="335"/>
      <c r="WJV239" s="335"/>
      <c r="WJW239" s="334"/>
      <c r="WJX239" s="334"/>
      <c r="WJY239" s="334"/>
      <c r="WJZ239" s="333"/>
      <c r="WKA239" s="333"/>
      <c r="WKB239" s="332"/>
      <c r="WKC239" s="334"/>
      <c r="WKD239" s="333"/>
      <c r="WKE239" s="335"/>
      <c r="WKF239" s="335"/>
      <c r="WKG239" s="335"/>
      <c r="WKH239" s="335"/>
      <c r="WKI239" s="335"/>
      <c r="WKJ239" s="335"/>
      <c r="WKK239" s="334"/>
      <c r="WKL239" s="334"/>
      <c r="WKM239" s="334"/>
      <c r="WKN239" s="333"/>
      <c r="WKO239" s="333"/>
      <c r="WKP239" s="332"/>
      <c r="WKQ239" s="334"/>
      <c r="WKR239" s="333"/>
      <c r="WKS239" s="335"/>
      <c r="WKT239" s="335"/>
      <c r="WKU239" s="335"/>
      <c r="WKV239" s="335"/>
      <c r="WKW239" s="335"/>
      <c r="WKX239" s="335"/>
      <c r="WKY239" s="334"/>
      <c r="WKZ239" s="334"/>
      <c r="WLA239" s="334"/>
      <c r="WLB239" s="333"/>
      <c r="WLC239" s="333"/>
      <c r="WLD239" s="332"/>
      <c r="WLE239" s="334"/>
      <c r="WLF239" s="333"/>
      <c r="WLG239" s="335"/>
      <c r="WLH239" s="335"/>
      <c r="WLI239" s="335"/>
      <c r="WLJ239" s="335"/>
      <c r="WLK239" s="335"/>
      <c r="WLL239" s="335"/>
      <c r="WLM239" s="334"/>
      <c r="WLN239" s="334"/>
      <c r="WLO239" s="334"/>
      <c r="WLP239" s="333"/>
      <c r="WLQ239" s="333"/>
      <c r="WLR239" s="332"/>
      <c r="WLS239" s="334"/>
      <c r="WLT239" s="333"/>
      <c r="WLU239" s="335"/>
      <c r="WLV239" s="335"/>
      <c r="WLW239" s="335"/>
      <c r="WLX239" s="335"/>
      <c r="WLY239" s="335"/>
      <c r="WLZ239" s="335"/>
      <c r="WMA239" s="334"/>
      <c r="WMB239" s="334"/>
      <c r="WMC239" s="334"/>
      <c r="WMD239" s="333"/>
      <c r="WME239" s="333"/>
      <c r="WMF239" s="332"/>
      <c r="WMG239" s="334"/>
      <c r="WMH239" s="333"/>
      <c r="WMI239" s="335"/>
      <c r="WMJ239" s="335"/>
      <c r="WMK239" s="335"/>
      <c r="WML239" s="335"/>
      <c r="WMM239" s="335"/>
      <c r="WMN239" s="335"/>
      <c r="WMO239" s="334"/>
      <c r="WMP239" s="334"/>
      <c r="WMQ239" s="334"/>
      <c r="WMR239" s="333"/>
      <c r="WMS239" s="333"/>
      <c r="WMT239" s="332"/>
      <c r="WMU239" s="334"/>
      <c r="WMV239" s="333"/>
      <c r="WMW239" s="335"/>
      <c r="WMX239" s="335"/>
      <c r="WMY239" s="335"/>
      <c r="WMZ239" s="335"/>
      <c r="WNA239" s="335"/>
      <c r="WNB239" s="335"/>
      <c r="WNC239" s="334"/>
      <c r="WND239" s="334"/>
      <c r="WNE239" s="334"/>
      <c r="WNF239" s="333"/>
      <c r="WNG239" s="333"/>
      <c r="WNH239" s="332"/>
      <c r="WNI239" s="334"/>
      <c r="WNJ239" s="333"/>
      <c r="WNK239" s="335"/>
      <c r="WNL239" s="335"/>
      <c r="WNM239" s="335"/>
      <c r="WNN239" s="335"/>
      <c r="WNO239" s="335"/>
      <c r="WNP239" s="335"/>
      <c r="WNQ239" s="334"/>
      <c r="WNR239" s="334"/>
      <c r="WNS239" s="334"/>
      <c r="WNT239" s="333"/>
      <c r="WNU239" s="333"/>
      <c r="WNV239" s="332"/>
      <c r="WNW239" s="334"/>
      <c r="WNX239" s="333"/>
      <c r="WNY239" s="335"/>
      <c r="WNZ239" s="335"/>
      <c r="WOA239" s="335"/>
      <c r="WOB239" s="335"/>
      <c r="WOC239" s="335"/>
      <c r="WOD239" s="335"/>
      <c r="WOE239" s="334"/>
      <c r="WOF239" s="334"/>
      <c r="WOG239" s="334"/>
      <c r="WOH239" s="333"/>
      <c r="WOI239" s="333"/>
      <c r="WOJ239" s="332"/>
      <c r="WOK239" s="334"/>
      <c r="WOL239" s="333"/>
      <c r="WOM239" s="335"/>
      <c r="WON239" s="335"/>
      <c r="WOO239" s="335"/>
      <c r="WOP239" s="335"/>
      <c r="WOQ239" s="335"/>
      <c r="WOR239" s="335"/>
      <c r="WOS239" s="334"/>
      <c r="WOT239" s="334"/>
      <c r="WOU239" s="334"/>
      <c r="WOV239" s="333"/>
      <c r="WOW239" s="333"/>
      <c r="WOX239" s="332"/>
      <c r="WOY239" s="334"/>
      <c r="WOZ239" s="333"/>
      <c r="WPA239" s="335"/>
      <c r="WPB239" s="335"/>
      <c r="WPC239" s="335"/>
      <c r="WPD239" s="335"/>
      <c r="WPE239" s="335"/>
      <c r="WPF239" s="335"/>
      <c r="WPG239" s="334"/>
      <c r="WPH239" s="334"/>
      <c r="WPI239" s="334"/>
      <c r="WPJ239" s="333"/>
      <c r="WPK239" s="333"/>
      <c r="WPL239" s="332"/>
      <c r="WPM239" s="334"/>
      <c r="WPN239" s="333"/>
      <c r="WPO239" s="335"/>
      <c r="WPP239" s="335"/>
      <c r="WPQ239" s="335"/>
      <c r="WPR239" s="335"/>
      <c r="WPS239" s="335"/>
      <c r="WPT239" s="335"/>
      <c r="WPU239" s="334"/>
      <c r="WPV239" s="334"/>
      <c r="WPW239" s="334"/>
      <c r="WPX239" s="333"/>
      <c r="WPY239" s="333"/>
      <c r="WPZ239" s="332"/>
      <c r="WQA239" s="334"/>
      <c r="WQB239" s="333"/>
      <c r="WQC239" s="335"/>
      <c r="WQD239" s="335"/>
      <c r="WQE239" s="335"/>
      <c r="WQF239" s="335"/>
      <c r="WQG239" s="335"/>
      <c r="WQH239" s="335"/>
      <c r="WQI239" s="334"/>
      <c r="WQJ239" s="334"/>
      <c r="WQK239" s="334"/>
      <c r="WQL239" s="333"/>
      <c r="WQM239" s="333"/>
      <c r="WQN239" s="332"/>
      <c r="WQO239" s="334"/>
      <c r="WQP239" s="333"/>
      <c r="WQQ239" s="335"/>
      <c r="WQR239" s="335"/>
      <c r="WQS239" s="335"/>
      <c r="WQT239" s="335"/>
      <c r="WQU239" s="335"/>
      <c r="WQV239" s="335"/>
      <c r="WQW239" s="334"/>
      <c r="WQX239" s="334"/>
      <c r="WQY239" s="334"/>
      <c r="WQZ239" s="333"/>
      <c r="WRA239" s="333"/>
      <c r="WRB239" s="332"/>
      <c r="WRC239" s="334"/>
      <c r="WRD239" s="333"/>
      <c r="WRE239" s="335"/>
      <c r="WRF239" s="335"/>
      <c r="WRG239" s="335"/>
      <c r="WRH239" s="335"/>
      <c r="WRI239" s="335"/>
      <c r="WRJ239" s="335"/>
      <c r="WRK239" s="334"/>
      <c r="WRL239" s="334"/>
      <c r="WRM239" s="334"/>
      <c r="WRN239" s="333"/>
      <c r="WRO239" s="333"/>
      <c r="WRP239" s="332"/>
      <c r="WRQ239" s="334"/>
      <c r="WRR239" s="333"/>
      <c r="WRS239" s="335"/>
      <c r="WRT239" s="335"/>
      <c r="WRU239" s="335"/>
      <c r="WRV239" s="335"/>
      <c r="WRW239" s="335"/>
      <c r="WRX239" s="335"/>
      <c r="WRY239" s="334"/>
      <c r="WRZ239" s="334"/>
      <c r="WSA239" s="334"/>
      <c r="WSB239" s="333"/>
      <c r="WSC239" s="333"/>
      <c r="WSD239" s="332"/>
      <c r="WSE239" s="334"/>
      <c r="WSF239" s="333"/>
      <c r="WSG239" s="335"/>
      <c r="WSH239" s="335"/>
      <c r="WSI239" s="335"/>
      <c r="WSJ239" s="335"/>
      <c r="WSK239" s="335"/>
      <c r="WSL239" s="335"/>
      <c r="WSM239" s="334"/>
      <c r="WSN239" s="334"/>
      <c r="WSO239" s="334"/>
      <c r="WSP239" s="333"/>
      <c r="WSQ239" s="333"/>
      <c r="WSR239" s="332"/>
      <c r="WSS239" s="334"/>
      <c r="WST239" s="333"/>
      <c r="WSU239" s="335"/>
      <c r="WSV239" s="335"/>
      <c r="WSW239" s="335"/>
      <c r="WSX239" s="335"/>
      <c r="WSY239" s="335"/>
      <c r="WSZ239" s="335"/>
      <c r="WTA239" s="334"/>
      <c r="WTB239" s="334"/>
      <c r="WTC239" s="334"/>
      <c r="WTD239" s="333"/>
      <c r="WTE239" s="333"/>
      <c r="WTF239" s="332"/>
      <c r="WTG239" s="334"/>
      <c r="WTH239" s="333"/>
      <c r="WTI239" s="335"/>
      <c r="WTJ239" s="335"/>
      <c r="WTK239" s="335"/>
      <c r="WTL239" s="335"/>
      <c r="WTM239" s="335"/>
      <c r="WTN239" s="335"/>
      <c r="WTO239" s="334"/>
      <c r="WTP239" s="334"/>
      <c r="WTQ239" s="334"/>
      <c r="WTR239" s="333"/>
      <c r="WTS239" s="333"/>
      <c r="WTT239" s="332"/>
      <c r="WTU239" s="334"/>
      <c r="WTV239" s="333"/>
      <c r="WTW239" s="335"/>
      <c r="WTX239" s="335"/>
      <c r="WTY239" s="335"/>
      <c r="WTZ239" s="335"/>
      <c r="WUA239" s="335"/>
      <c r="WUB239" s="335"/>
      <c r="WUC239" s="334"/>
      <c r="WUD239" s="334"/>
      <c r="WUE239" s="334"/>
      <c r="WUF239" s="333"/>
      <c r="WUG239" s="333"/>
      <c r="WUH239" s="332"/>
      <c r="WUI239" s="334"/>
      <c r="WUJ239" s="333"/>
      <c r="WUK239" s="335"/>
      <c r="WUL239" s="335"/>
      <c r="WUM239" s="335"/>
      <c r="WUN239" s="335"/>
      <c r="WUO239" s="335"/>
      <c r="WUP239" s="335"/>
      <c r="WUQ239" s="334"/>
      <c r="WUR239" s="334"/>
      <c r="WUS239" s="334"/>
      <c r="WUT239" s="333"/>
      <c r="WUU239" s="333"/>
      <c r="WUV239" s="332"/>
      <c r="WUW239" s="334"/>
      <c r="WUX239" s="333"/>
      <c r="WUY239" s="335"/>
      <c r="WUZ239" s="335"/>
      <c r="WVA239" s="335"/>
      <c r="WVB239" s="335"/>
      <c r="WVC239" s="335"/>
      <c r="WVD239" s="335"/>
      <c r="WVE239" s="334"/>
      <c r="WVF239" s="334"/>
      <c r="WVG239" s="334"/>
      <c r="WVH239" s="333"/>
      <c r="WVI239" s="333"/>
      <c r="WVJ239" s="332"/>
      <c r="WVK239" s="334"/>
      <c r="WVL239" s="333"/>
      <c r="WVM239" s="335"/>
      <c r="WVN239" s="335"/>
      <c r="WVO239" s="335"/>
      <c r="WVP239" s="335"/>
      <c r="WVQ239" s="335"/>
      <c r="WVR239" s="335"/>
      <c r="WVS239" s="334"/>
      <c r="WVT239" s="334"/>
      <c r="WVU239" s="334"/>
      <c r="WVV239" s="333"/>
      <c r="WVW239" s="333"/>
      <c r="WVX239" s="332"/>
      <c r="WVY239" s="334"/>
      <c r="WVZ239" s="333"/>
      <c r="WWA239" s="335"/>
      <c r="WWB239" s="335"/>
      <c r="WWC239" s="335"/>
      <c r="WWD239" s="335"/>
      <c r="WWE239" s="335"/>
      <c r="WWF239" s="335"/>
      <c r="WWG239" s="334"/>
      <c r="WWH239" s="334"/>
      <c r="WWI239" s="334"/>
      <c r="WWJ239" s="333"/>
      <c r="WWK239" s="333"/>
      <c r="WWL239" s="332"/>
      <c r="WWM239" s="334"/>
      <c r="WWN239" s="333"/>
      <c r="WWO239" s="335"/>
      <c r="WWP239" s="335"/>
      <c r="WWQ239" s="335"/>
      <c r="WWR239" s="335"/>
      <c r="WWS239" s="335"/>
      <c r="WWT239" s="335"/>
      <c r="WWU239" s="334"/>
      <c r="WWV239" s="334"/>
      <c r="WWW239" s="334"/>
      <c r="WWX239" s="333"/>
      <c r="WWY239" s="333"/>
      <c r="WWZ239" s="332"/>
      <c r="WXA239" s="334"/>
      <c r="WXB239" s="333"/>
      <c r="WXC239" s="335"/>
      <c r="WXD239" s="335"/>
      <c r="WXE239" s="335"/>
      <c r="WXF239" s="335"/>
      <c r="WXG239" s="335"/>
      <c r="WXH239" s="335"/>
      <c r="WXI239" s="334"/>
      <c r="WXJ239" s="334"/>
      <c r="WXK239" s="334"/>
      <c r="WXL239" s="333"/>
      <c r="WXM239" s="333"/>
      <c r="WXN239" s="332"/>
      <c r="WXO239" s="334"/>
      <c r="WXP239" s="333"/>
      <c r="WXQ239" s="335"/>
      <c r="WXR239" s="335"/>
      <c r="WXS239" s="335"/>
      <c r="WXT239" s="335"/>
      <c r="WXU239" s="335"/>
      <c r="WXV239" s="335"/>
      <c r="WXW239" s="334"/>
      <c r="WXX239" s="334"/>
      <c r="WXY239" s="334"/>
      <c r="WXZ239" s="333"/>
      <c r="WYA239" s="333"/>
      <c r="WYB239" s="332"/>
      <c r="WYC239" s="334"/>
      <c r="WYD239" s="333"/>
      <c r="WYE239" s="335"/>
      <c r="WYF239" s="335"/>
      <c r="WYG239" s="335"/>
      <c r="WYH239" s="335"/>
      <c r="WYI239" s="335"/>
      <c r="WYJ239" s="335"/>
      <c r="WYK239" s="334"/>
      <c r="WYL239" s="334"/>
      <c r="WYM239" s="334"/>
      <c r="WYN239" s="333"/>
      <c r="WYO239" s="333"/>
      <c r="WYP239" s="332"/>
      <c r="WYQ239" s="334"/>
      <c r="WYR239" s="333"/>
      <c r="WYS239" s="335"/>
      <c r="WYT239" s="335"/>
      <c r="WYU239" s="335"/>
      <c r="WYV239" s="335"/>
      <c r="WYW239" s="335"/>
      <c r="WYX239" s="335"/>
      <c r="WYY239" s="334"/>
      <c r="WYZ239" s="334"/>
      <c r="WZA239" s="334"/>
      <c r="WZB239" s="333"/>
      <c r="WZC239" s="333"/>
      <c r="WZD239" s="332"/>
      <c r="WZE239" s="334"/>
      <c r="WZF239" s="333"/>
      <c r="WZG239" s="335"/>
      <c r="WZH239" s="335"/>
      <c r="WZI239" s="335"/>
      <c r="WZJ239" s="335"/>
      <c r="WZK239" s="335"/>
      <c r="WZL239" s="335"/>
      <c r="WZM239" s="334"/>
      <c r="WZN239" s="334"/>
      <c r="WZO239" s="334"/>
      <c r="WZP239" s="333"/>
      <c r="WZQ239" s="333"/>
      <c r="WZR239" s="332"/>
      <c r="WZS239" s="334"/>
      <c r="WZT239" s="333"/>
      <c r="WZU239" s="335"/>
      <c r="WZV239" s="335"/>
      <c r="WZW239" s="335"/>
      <c r="WZX239" s="335"/>
      <c r="WZY239" s="335"/>
      <c r="WZZ239" s="335"/>
      <c r="XAA239" s="334"/>
      <c r="XAB239" s="334"/>
      <c r="XAC239" s="334"/>
      <c r="XAD239" s="333"/>
      <c r="XAE239" s="333"/>
      <c r="XAF239" s="332"/>
      <c r="XAG239" s="334"/>
      <c r="XAH239" s="333"/>
      <c r="XAI239" s="335"/>
      <c r="XAJ239" s="335"/>
      <c r="XAK239" s="335"/>
      <c r="XAL239" s="335"/>
      <c r="XAM239" s="335"/>
      <c r="XAN239" s="335"/>
      <c r="XAO239" s="334"/>
      <c r="XAP239" s="334"/>
      <c r="XAQ239" s="334"/>
      <c r="XAR239" s="333"/>
      <c r="XAS239" s="333"/>
      <c r="XAT239" s="332"/>
      <c r="XAU239" s="334"/>
      <c r="XAV239" s="333"/>
      <c r="XAW239" s="335"/>
      <c r="XAX239" s="335"/>
      <c r="XAY239" s="335"/>
      <c r="XAZ239" s="335"/>
      <c r="XBA239" s="335"/>
      <c r="XBB239" s="335"/>
      <c r="XBC239" s="334"/>
      <c r="XBD239" s="334"/>
      <c r="XBE239" s="334"/>
      <c r="XBF239" s="333"/>
      <c r="XBG239" s="333"/>
      <c r="XBH239" s="332"/>
      <c r="XBI239" s="334"/>
      <c r="XBJ239" s="333"/>
      <c r="XBK239" s="335"/>
      <c r="XBL239" s="335"/>
      <c r="XBM239" s="335"/>
      <c r="XBN239" s="335"/>
      <c r="XBO239" s="335"/>
      <c r="XBP239" s="335"/>
      <c r="XBQ239" s="334"/>
      <c r="XBR239" s="334"/>
      <c r="XBS239" s="334"/>
      <c r="XBT239" s="333"/>
      <c r="XBU239" s="333"/>
      <c r="XBV239" s="332"/>
      <c r="XBW239" s="334"/>
      <c r="XBX239" s="333"/>
      <c r="XBY239" s="335"/>
      <c r="XBZ239" s="335"/>
      <c r="XCA239" s="335"/>
      <c r="XCB239" s="335"/>
      <c r="XCC239" s="335"/>
      <c r="XCD239" s="335"/>
      <c r="XCE239" s="334"/>
      <c r="XCF239" s="334"/>
      <c r="XCG239" s="334"/>
      <c r="XCH239" s="333"/>
      <c r="XCI239" s="333"/>
      <c r="XCJ239" s="332"/>
      <c r="XCK239" s="334"/>
      <c r="XCL239" s="333"/>
      <c r="XCM239" s="335"/>
      <c r="XCN239" s="335"/>
      <c r="XCO239" s="335"/>
      <c r="XCP239" s="335"/>
      <c r="XCQ239" s="335"/>
      <c r="XCR239" s="335"/>
      <c r="XCS239" s="334"/>
      <c r="XCT239" s="334"/>
      <c r="XCU239" s="334"/>
      <c r="XCV239" s="333"/>
      <c r="XCW239" s="333"/>
      <c r="XCX239" s="332"/>
      <c r="XCY239" s="334"/>
      <c r="XCZ239" s="333"/>
      <c r="XDA239" s="335"/>
      <c r="XDB239" s="335"/>
      <c r="XDC239" s="335"/>
      <c r="XDD239" s="335"/>
      <c r="XDE239" s="335"/>
      <c r="XDF239" s="335"/>
      <c r="XDG239" s="334"/>
      <c r="XDH239" s="334"/>
      <c r="XDI239" s="334"/>
      <c r="XDJ239" s="333"/>
      <c r="XDK239" s="333"/>
      <c r="XDL239" s="332"/>
      <c r="XDM239" s="334"/>
      <c r="XDN239" s="333"/>
      <c r="XDO239" s="335"/>
      <c r="XDP239" s="335"/>
      <c r="XDQ239" s="335"/>
      <c r="XDR239" s="335"/>
      <c r="XDS239" s="335"/>
      <c r="XDT239" s="335"/>
      <c r="XDU239" s="334"/>
      <c r="XDV239" s="334"/>
      <c r="XDW239" s="334"/>
      <c r="XDX239" s="333"/>
      <c r="XDY239" s="333"/>
      <c r="XDZ239" s="332"/>
      <c r="XEA239" s="334"/>
      <c r="XEB239" s="333"/>
      <c r="XEC239" s="335"/>
      <c r="XED239" s="335"/>
      <c r="XEE239" s="335"/>
      <c r="XEF239" s="335"/>
      <c r="XEG239" s="335"/>
      <c r="XEH239" s="335"/>
      <c r="XEI239" s="334"/>
      <c r="XEJ239" s="334"/>
      <c r="XEK239" s="334"/>
      <c r="XEL239" s="333"/>
      <c r="XEM239" s="333"/>
      <c r="XEN239" s="332"/>
      <c r="XEO239" s="334"/>
      <c r="XEP239" s="333"/>
      <c r="XEQ239" s="335"/>
      <c r="XER239" s="335"/>
      <c r="XES239" s="335"/>
      <c r="XET239" s="335"/>
      <c r="XEU239" s="335"/>
      <c r="XEV239" s="335"/>
      <c r="XEW239" s="334"/>
      <c r="XEX239" s="334"/>
      <c r="XEY239" s="334"/>
      <c r="XEZ239" s="333"/>
      <c r="XFA239" s="333"/>
      <c r="XFB239" s="332"/>
      <c r="XFC239" s="334"/>
      <c r="XFD239" s="333"/>
    </row>
    <row r="240" spans="1:16384" customFormat="1" ht="35.1" customHeight="1">
      <c r="A240" s="365" t="s">
        <v>1933</v>
      </c>
      <c r="B240" s="366" t="s">
        <v>1939</v>
      </c>
      <c r="C240" s="368"/>
      <c r="D240" s="365"/>
      <c r="E240" s="369"/>
      <c r="F240" s="369"/>
      <c r="G240" s="369"/>
      <c r="H240" s="369"/>
      <c r="I240" s="369"/>
      <c r="J240" s="369"/>
      <c r="K240" s="368">
        <v>1</v>
      </c>
      <c r="L240" s="368">
        <v>0</v>
      </c>
      <c r="M240" s="368"/>
      <c r="N240" s="365"/>
    </row>
    <row r="241" spans="1:15" ht="35.1" customHeight="1">
      <c r="A241" s="365" t="s">
        <v>1997</v>
      </c>
      <c r="B241" s="366" t="s">
        <v>1998</v>
      </c>
      <c r="C241" s="368"/>
      <c r="D241" s="365">
        <v>1</v>
      </c>
      <c r="E241" s="369">
        <v>22.5</v>
      </c>
      <c r="F241" s="369"/>
      <c r="G241" s="369"/>
      <c r="H241" s="369"/>
      <c r="I241" s="369"/>
      <c r="J241" s="369"/>
      <c r="K241" s="368">
        <v>22.5</v>
      </c>
      <c r="L241" s="368">
        <v>22.5</v>
      </c>
      <c r="M241" s="368"/>
      <c r="N241" s="365"/>
    </row>
    <row r="242" spans="1:15" ht="35.1" customHeight="1">
      <c r="A242" s="365" t="s">
        <v>1999</v>
      </c>
      <c r="B242" s="366" t="s">
        <v>2000</v>
      </c>
      <c r="C242" s="368"/>
      <c r="D242" s="365">
        <v>1</v>
      </c>
      <c r="E242" s="369">
        <v>9.6</v>
      </c>
      <c r="F242" s="369"/>
      <c r="G242" s="369"/>
      <c r="H242" s="369"/>
      <c r="I242" s="369"/>
      <c r="J242" s="369"/>
      <c r="K242" s="368">
        <v>9.6</v>
      </c>
      <c r="L242" s="368">
        <v>9.6</v>
      </c>
      <c r="M242" s="368"/>
      <c r="N242" s="365"/>
    </row>
    <row r="243" spans="1:15" ht="38.25">
      <c r="A243" s="360" t="s">
        <v>2001</v>
      </c>
      <c r="B243" s="361" t="s">
        <v>1255</v>
      </c>
      <c r="C243" s="363"/>
      <c r="D243" s="360"/>
      <c r="E243" s="364"/>
      <c r="F243" s="364"/>
      <c r="G243" s="364"/>
      <c r="H243" s="364"/>
      <c r="I243" s="364"/>
      <c r="J243" s="364"/>
      <c r="K243" s="363"/>
      <c r="L243" s="363"/>
      <c r="M243" s="363">
        <f>SUM(L244:L247)</f>
        <v>83.88</v>
      </c>
      <c r="N243" s="360" t="s">
        <v>1042</v>
      </c>
      <c r="O243" s="331"/>
    </row>
    <row r="244" spans="1:15" ht="35.1" customHeight="1">
      <c r="A244" s="365" t="s">
        <v>2002</v>
      </c>
      <c r="B244" s="366" t="s">
        <v>1939</v>
      </c>
      <c r="C244" s="368"/>
      <c r="D244" s="365"/>
      <c r="E244" s="369"/>
      <c r="F244" s="369"/>
      <c r="G244" s="369"/>
      <c r="H244" s="369"/>
      <c r="I244" s="369"/>
      <c r="J244" s="369"/>
      <c r="K244" s="368">
        <v>1</v>
      </c>
      <c r="L244" s="368">
        <v>0</v>
      </c>
      <c r="M244" s="368"/>
      <c r="N244" s="365"/>
      <c r="O244" s="331"/>
    </row>
    <row r="245" spans="1:15" ht="35.1" customHeight="1">
      <c r="A245" s="365" t="s">
        <v>2003</v>
      </c>
      <c r="B245" s="366" t="s">
        <v>2004</v>
      </c>
      <c r="C245" s="368"/>
      <c r="D245" s="365">
        <v>1</v>
      </c>
      <c r="E245" s="369">
        <v>47.2</v>
      </c>
      <c r="F245" s="369"/>
      <c r="G245" s="369"/>
      <c r="H245" s="369"/>
      <c r="I245" s="369"/>
      <c r="J245" s="369"/>
      <c r="K245" s="368">
        <v>47.2</v>
      </c>
      <c r="L245" s="368">
        <v>47.2</v>
      </c>
      <c r="M245" s="368"/>
      <c r="N245" s="365"/>
      <c r="O245" s="331"/>
    </row>
    <row r="246" spans="1:15" ht="35.1" customHeight="1">
      <c r="A246" s="365" t="s">
        <v>2005</v>
      </c>
      <c r="B246" s="366" t="s">
        <v>2006</v>
      </c>
      <c r="C246" s="368"/>
      <c r="D246" s="365">
        <v>1</v>
      </c>
      <c r="E246" s="369">
        <v>28.38</v>
      </c>
      <c r="F246" s="369"/>
      <c r="G246" s="369"/>
      <c r="H246" s="369"/>
      <c r="I246" s="369"/>
      <c r="J246" s="369"/>
      <c r="K246" s="368">
        <v>28.38</v>
      </c>
      <c r="L246" s="368">
        <v>28.38</v>
      </c>
      <c r="M246" s="368"/>
      <c r="N246" s="365"/>
      <c r="O246" s="331"/>
    </row>
    <row r="247" spans="1:15" ht="35.1" customHeight="1">
      <c r="A247" s="365" t="s">
        <v>2007</v>
      </c>
      <c r="B247" s="366" t="s">
        <v>2008</v>
      </c>
      <c r="C247" s="368"/>
      <c r="D247" s="365">
        <v>1</v>
      </c>
      <c r="E247" s="369">
        <v>8.3000000000000007</v>
      </c>
      <c r="F247" s="369"/>
      <c r="G247" s="369"/>
      <c r="H247" s="369"/>
      <c r="I247" s="369"/>
      <c r="J247" s="369"/>
      <c r="K247" s="368">
        <v>8.3000000000000007</v>
      </c>
      <c r="L247" s="368">
        <v>8.3000000000000007</v>
      </c>
      <c r="M247" s="368"/>
      <c r="N247" s="365"/>
      <c r="O247" s="331"/>
    </row>
    <row r="248" spans="1:15" ht="35.1" customHeight="1">
      <c r="A248" s="360" t="s">
        <v>2009</v>
      </c>
      <c r="B248" s="361" t="s">
        <v>1170</v>
      </c>
      <c r="C248" s="363"/>
      <c r="D248" s="360"/>
      <c r="E248" s="364"/>
      <c r="F248" s="364"/>
      <c r="G248" s="364"/>
      <c r="H248" s="364"/>
      <c r="I248" s="364"/>
      <c r="J248" s="364"/>
      <c r="K248" s="363"/>
      <c r="L248" s="363"/>
      <c r="M248" s="401">
        <f>SUM(L249:L252)</f>
        <v>98.9</v>
      </c>
      <c r="N248" s="360" t="s">
        <v>1148</v>
      </c>
      <c r="O248" s="331"/>
    </row>
    <row r="249" spans="1:15" ht="35.1" customHeight="1">
      <c r="A249" s="365" t="s">
        <v>2010</v>
      </c>
      <c r="B249" s="366" t="s">
        <v>1939</v>
      </c>
      <c r="C249" s="368"/>
      <c r="D249" s="365"/>
      <c r="E249" s="369"/>
      <c r="F249" s="369"/>
      <c r="G249" s="369"/>
      <c r="H249" s="369"/>
      <c r="I249" s="369"/>
      <c r="J249" s="369"/>
      <c r="K249" s="368">
        <v>1</v>
      </c>
      <c r="L249" s="368">
        <v>0</v>
      </c>
      <c r="M249" s="368"/>
      <c r="N249" s="365"/>
      <c r="O249" s="331"/>
    </row>
    <row r="250" spans="1:15" ht="35.1" customHeight="1">
      <c r="A250" s="365" t="s">
        <v>2011</v>
      </c>
      <c r="B250" s="366" t="s">
        <v>2004</v>
      </c>
      <c r="C250" s="368"/>
      <c r="D250" s="365">
        <v>1</v>
      </c>
      <c r="E250" s="369">
        <v>46.7</v>
      </c>
      <c r="F250" s="369"/>
      <c r="G250" s="369"/>
      <c r="H250" s="369"/>
      <c r="I250" s="369"/>
      <c r="J250" s="369"/>
      <c r="K250" s="368">
        <v>46.7</v>
      </c>
      <c r="L250" s="368">
        <v>46.7</v>
      </c>
      <c r="M250" s="368"/>
      <c r="N250" s="365"/>
      <c r="O250" s="331"/>
    </row>
    <row r="251" spans="1:15" ht="35.1" customHeight="1">
      <c r="A251" s="365" t="s">
        <v>2012</v>
      </c>
      <c r="B251" s="366" t="s">
        <v>2006</v>
      </c>
      <c r="C251" s="368"/>
      <c r="D251" s="365">
        <v>1</v>
      </c>
      <c r="E251" s="369">
        <v>38.1</v>
      </c>
      <c r="F251" s="369"/>
      <c r="G251" s="369"/>
      <c r="H251" s="369"/>
      <c r="I251" s="369"/>
      <c r="J251" s="369"/>
      <c r="K251" s="368">
        <v>38.1</v>
      </c>
      <c r="L251" s="368">
        <v>38.1</v>
      </c>
      <c r="M251" s="368"/>
      <c r="N251" s="365"/>
      <c r="O251" s="331"/>
    </row>
    <row r="252" spans="1:15" ht="35.1" customHeight="1">
      <c r="A252" s="365" t="s">
        <v>2013</v>
      </c>
      <c r="B252" s="366" t="s">
        <v>2008</v>
      </c>
      <c r="C252" s="368"/>
      <c r="D252" s="365">
        <v>1</v>
      </c>
      <c r="E252" s="369">
        <v>14.1</v>
      </c>
      <c r="F252" s="369"/>
      <c r="G252" s="369"/>
      <c r="H252" s="369"/>
      <c r="I252" s="369"/>
      <c r="J252" s="369"/>
      <c r="K252" s="368">
        <v>14.1</v>
      </c>
      <c r="L252" s="368">
        <v>14.1</v>
      </c>
      <c r="M252" s="368"/>
      <c r="N252" s="365"/>
      <c r="O252" s="331"/>
    </row>
    <row r="253" spans="1:15" ht="35.1" customHeight="1">
      <c r="A253" s="360" t="s">
        <v>2014</v>
      </c>
      <c r="B253" s="361" t="s">
        <v>1171</v>
      </c>
      <c r="C253" s="363"/>
      <c r="D253" s="360"/>
      <c r="E253" s="364"/>
      <c r="F253" s="364"/>
      <c r="G253" s="364"/>
      <c r="H253" s="364"/>
      <c r="I253" s="364"/>
      <c r="J253" s="364"/>
      <c r="K253" s="363"/>
      <c r="L253" s="363"/>
      <c r="M253" s="363">
        <f>SUM(L254:L255)</f>
        <v>0.7</v>
      </c>
      <c r="N253" s="360" t="s">
        <v>1148</v>
      </c>
      <c r="O253" s="331"/>
    </row>
    <row r="254" spans="1:15" ht="35.1" customHeight="1">
      <c r="A254" s="365" t="s">
        <v>2015</v>
      </c>
      <c r="B254" s="366" t="s">
        <v>1939</v>
      </c>
      <c r="C254" s="368"/>
      <c r="D254" s="365"/>
      <c r="E254" s="369"/>
      <c r="F254" s="369"/>
      <c r="G254" s="369"/>
      <c r="H254" s="369"/>
      <c r="I254" s="369"/>
      <c r="J254" s="369"/>
      <c r="K254" s="368">
        <v>1</v>
      </c>
      <c r="L254" s="368">
        <v>0</v>
      </c>
      <c r="M254" s="368"/>
      <c r="N254" s="365"/>
      <c r="O254" s="331"/>
    </row>
    <row r="255" spans="1:15" ht="35.1" customHeight="1">
      <c r="A255" s="365" t="s">
        <v>2016</v>
      </c>
      <c r="B255" s="366" t="s">
        <v>2004</v>
      </c>
      <c r="C255" s="368"/>
      <c r="D255" s="365">
        <v>1</v>
      </c>
      <c r="E255" s="369">
        <v>0.7</v>
      </c>
      <c r="F255" s="369"/>
      <c r="G255" s="369"/>
      <c r="H255" s="369"/>
      <c r="I255" s="369"/>
      <c r="J255" s="369"/>
      <c r="K255" s="368">
        <v>0.7</v>
      </c>
      <c r="L255" s="368">
        <v>0.7</v>
      </c>
      <c r="M255" s="368"/>
      <c r="N255" s="365"/>
      <c r="O255" s="331"/>
    </row>
    <row r="256" spans="1:15" ht="35.1" customHeight="1">
      <c r="A256" s="360" t="s">
        <v>2017</v>
      </c>
      <c r="B256" s="361" t="s">
        <v>1172</v>
      </c>
      <c r="C256" s="363"/>
      <c r="D256" s="360"/>
      <c r="E256" s="364"/>
      <c r="F256" s="364"/>
      <c r="G256" s="364"/>
      <c r="H256" s="364"/>
      <c r="I256" s="364"/>
      <c r="J256" s="364"/>
      <c r="K256" s="363"/>
      <c r="L256" s="363"/>
      <c r="M256" s="363">
        <f>SUM(L257:L260)</f>
        <v>102.1</v>
      </c>
      <c r="N256" s="360" t="s">
        <v>1148</v>
      </c>
      <c r="O256" s="331"/>
    </row>
    <row r="257" spans="1:15" ht="35.1" customHeight="1">
      <c r="A257" s="365" t="s">
        <v>2018</v>
      </c>
      <c r="B257" s="366" t="s">
        <v>1939</v>
      </c>
      <c r="C257" s="368"/>
      <c r="D257" s="365"/>
      <c r="E257" s="369"/>
      <c r="F257" s="369"/>
      <c r="G257" s="369"/>
      <c r="H257" s="369"/>
      <c r="I257" s="369"/>
      <c r="J257" s="369"/>
      <c r="K257" s="368">
        <v>1</v>
      </c>
      <c r="L257" s="368">
        <v>0</v>
      </c>
      <c r="M257" s="368"/>
      <c r="N257" s="365"/>
      <c r="O257" s="331"/>
    </row>
    <row r="258" spans="1:15" ht="35.1" customHeight="1">
      <c r="A258" s="365" t="s">
        <v>2019</v>
      </c>
      <c r="B258" s="366" t="s">
        <v>2004</v>
      </c>
      <c r="C258" s="368"/>
      <c r="D258" s="365">
        <v>1</v>
      </c>
      <c r="E258" s="369">
        <v>34.299999999999997</v>
      </c>
      <c r="F258" s="369"/>
      <c r="G258" s="369"/>
      <c r="H258" s="369"/>
      <c r="I258" s="369"/>
      <c r="J258" s="369"/>
      <c r="K258" s="368">
        <v>34.299999999999997</v>
      </c>
      <c r="L258" s="368">
        <v>34.299999999999997</v>
      </c>
      <c r="M258" s="368"/>
      <c r="N258" s="365"/>
      <c r="O258" s="331"/>
    </row>
    <row r="259" spans="1:15" ht="35.1" customHeight="1">
      <c r="A259" s="365" t="s">
        <v>2020</v>
      </c>
      <c r="B259" s="366" t="s">
        <v>2006</v>
      </c>
      <c r="C259" s="368"/>
      <c r="D259" s="365">
        <v>1</v>
      </c>
      <c r="E259" s="369">
        <v>49.7</v>
      </c>
      <c r="F259" s="369"/>
      <c r="G259" s="369"/>
      <c r="H259" s="369"/>
      <c r="I259" s="369"/>
      <c r="J259" s="369"/>
      <c r="K259" s="368">
        <v>49.7</v>
      </c>
      <c r="L259" s="368">
        <v>49.7</v>
      </c>
      <c r="M259" s="368"/>
      <c r="N259" s="365"/>
      <c r="O259" s="331"/>
    </row>
    <row r="260" spans="1:15" ht="35.1" customHeight="1">
      <c r="A260" s="365" t="s">
        <v>2021</v>
      </c>
      <c r="B260" s="366" t="s">
        <v>2008</v>
      </c>
      <c r="C260" s="368"/>
      <c r="D260" s="365">
        <v>1</v>
      </c>
      <c r="E260" s="369">
        <v>18.100000000000001</v>
      </c>
      <c r="F260" s="369"/>
      <c r="G260" s="369"/>
      <c r="H260" s="369"/>
      <c r="I260" s="369"/>
      <c r="J260" s="369"/>
      <c r="K260" s="368">
        <v>18.100000000000001</v>
      </c>
      <c r="L260" s="368">
        <v>18.100000000000001</v>
      </c>
      <c r="M260" s="368"/>
      <c r="N260" s="365"/>
      <c r="O260" s="331"/>
    </row>
    <row r="261" spans="1:15" ht="35.1" customHeight="1">
      <c r="A261" s="360" t="s">
        <v>2022</v>
      </c>
      <c r="B261" s="361" t="s">
        <v>1173</v>
      </c>
      <c r="C261" s="363"/>
      <c r="D261" s="360"/>
      <c r="E261" s="364"/>
      <c r="F261" s="364"/>
      <c r="G261" s="364"/>
      <c r="H261" s="364"/>
      <c r="I261" s="364"/>
      <c r="J261" s="364"/>
      <c r="K261" s="363"/>
      <c r="L261" s="363"/>
      <c r="M261" s="363">
        <f>SUM(L262:L265)</f>
        <v>130.60000000000002</v>
      </c>
      <c r="N261" s="360" t="s">
        <v>1148</v>
      </c>
      <c r="O261" s="331"/>
    </row>
    <row r="262" spans="1:15" ht="35.1" customHeight="1">
      <c r="A262" s="365" t="s">
        <v>2023</v>
      </c>
      <c r="B262" s="366" t="s">
        <v>1939</v>
      </c>
      <c r="C262" s="368"/>
      <c r="D262" s="365"/>
      <c r="E262" s="369"/>
      <c r="F262" s="369"/>
      <c r="G262" s="369"/>
      <c r="H262" s="369"/>
      <c r="I262" s="369"/>
      <c r="J262" s="369"/>
      <c r="K262" s="368">
        <v>1</v>
      </c>
      <c r="L262" s="368">
        <v>0</v>
      </c>
      <c r="M262" s="368"/>
      <c r="N262" s="365"/>
      <c r="O262" s="331"/>
    </row>
    <row r="263" spans="1:15" ht="35.1" customHeight="1">
      <c r="A263" s="365" t="s">
        <v>2024</v>
      </c>
      <c r="B263" s="366" t="s">
        <v>2004</v>
      </c>
      <c r="C263" s="368"/>
      <c r="D263" s="365">
        <v>1</v>
      </c>
      <c r="E263" s="369">
        <v>91.9</v>
      </c>
      <c r="F263" s="369"/>
      <c r="G263" s="369"/>
      <c r="H263" s="369"/>
      <c r="I263" s="369"/>
      <c r="J263" s="369"/>
      <c r="K263" s="368">
        <v>91.9</v>
      </c>
      <c r="L263" s="368">
        <v>91.9</v>
      </c>
      <c r="M263" s="368"/>
      <c r="N263" s="365"/>
      <c r="O263" s="331"/>
    </row>
    <row r="264" spans="1:15" ht="35.1" customHeight="1">
      <c r="A264" s="365" t="s">
        <v>2025</v>
      </c>
      <c r="B264" s="366" t="s">
        <v>2006</v>
      </c>
      <c r="C264" s="368"/>
      <c r="D264" s="365">
        <v>1</v>
      </c>
      <c r="E264" s="369">
        <v>32.700000000000003</v>
      </c>
      <c r="F264" s="369"/>
      <c r="G264" s="369"/>
      <c r="H264" s="369"/>
      <c r="I264" s="369"/>
      <c r="J264" s="369"/>
      <c r="K264" s="368">
        <v>32.700000000000003</v>
      </c>
      <c r="L264" s="368">
        <v>32.700000000000003</v>
      </c>
      <c r="M264" s="368"/>
      <c r="N264" s="365"/>
      <c r="O264" s="331"/>
    </row>
    <row r="265" spans="1:15" ht="35.1" customHeight="1">
      <c r="A265" s="365" t="s">
        <v>2026</v>
      </c>
      <c r="B265" s="366" t="s">
        <v>2008</v>
      </c>
      <c r="C265" s="368"/>
      <c r="D265" s="365">
        <v>1</v>
      </c>
      <c r="E265" s="369">
        <v>6</v>
      </c>
      <c r="F265" s="369"/>
      <c r="G265" s="369"/>
      <c r="H265" s="369"/>
      <c r="I265" s="369"/>
      <c r="J265" s="369"/>
      <c r="K265" s="368">
        <v>6</v>
      </c>
      <c r="L265" s="368">
        <v>6</v>
      </c>
      <c r="M265" s="368"/>
      <c r="N265" s="365"/>
      <c r="O265" s="331"/>
    </row>
    <row r="266" spans="1:15" ht="35.1" customHeight="1">
      <c r="A266" s="360" t="s">
        <v>2027</v>
      </c>
      <c r="B266" s="361" t="s">
        <v>1241</v>
      </c>
      <c r="C266" s="363"/>
      <c r="D266" s="360"/>
      <c r="E266" s="364"/>
      <c r="F266" s="364"/>
      <c r="G266" s="364"/>
      <c r="H266" s="364"/>
      <c r="I266" s="364"/>
      <c r="J266" s="364"/>
      <c r="K266" s="363"/>
      <c r="L266" s="363"/>
      <c r="M266" s="363">
        <f>SUM(L267:L268)</f>
        <v>26</v>
      </c>
      <c r="N266" s="360" t="s">
        <v>1148</v>
      </c>
      <c r="O266" s="331"/>
    </row>
    <row r="267" spans="1:15" ht="35.1" customHeight="1">
      <c r="A267" s="365" t="s">
        <v>2028</v>
      </c>
      <c r="B267" s="366" t="s">
        <v>1939</v>
      </c>
      <c r="C267" s="368"/>
      <c r="D267" s="365"/>
      <c r="E267" s="369"/>
      <c r="F267" s="369"/>
      <c r="G267" s="369"/>
      <c r="H267" s="369"/>
      <c r="I267" s="369"/>
      <c r="J267" s="369"/>
      <c r="K267" s="368">
        <v>1</v>
      </c>
      <c r="L267" s="368">
        <v>0</v>
      </c>
      <c r="M267" s="368"/>
      <c r="N267" s="365"/>
      <c r="O267" s="331"/>
    </row>
    <row r="268" spans="1:15" ht="35.1" customHeight="1">
      <c r="A268" s="365" t="s">
        <v>2029</v>
      </c>
      <c r="B268" s="366" t="s">
        <v>2004</v>
      </c>
      <c r="C268" s="368"/>
      <c r="D268" s="365">
        <v>1</v>
      </c>
      <c r="E268" s="369">
        <v>26</v>
      </c>
      <c r="F268" s="369"/>
      <c r="G268" s="369"/>
      <c r="H268" s="369"/>
      <c r="I268" s="369"/>
      <c r="J268" s="369"/>
      <c r="K268" s="368">
        <v>26</v>
      </c>
      <c r="L268" s="368">
        <v>26</v>
      </c>
      <c r="M268" s="368"/>
      <c r="N268" s="365"/>
      <c r="O268" s="331"/>
    </row>
    <row r="269" spans="1:15" ht="35.1" customHeight="1">
      <c r="A269" s="360" t="s">
        <v>2030</v>
      </c>
      <c r="B269" s="361" t="s">
        <v>1539</v>
      </c>
      <c r="C269" s="363"/>
      <c r="D269" s="360"/>
      <c r="E269" s="364"/>
      <c r="F269" s="364"/>
      <c r="G269" s="364"/>
      <c r="H269" s="364"/>
      <c r="I269" s="364"/>
      <c r="J269" s="364"/>
      <c r="K269" s="363"/>
      <c r="L269" s="363"/>
      <c r="M269" s="363">
        <f>SUM(L270:L271)</f>
        <v>2.5299999999999998</v>
      </c>
      <c r="N269" s="360" t="s">
        <v>1725</v>
      </c>
      <c r="O269" s="331"/>
    </row>
    <row r="270" spans="1:15" ht="35.1" customHeight="1">
      <c r="A270" s="365" t="s">
        <v>2031</v>
      </c>
      <c r="B270" s="366" t="s">
        <v>1939</v>
      </c>
      <c r="C270" s="368"/>
      <c r="D270" s="365"/>
      <c r="E270" s="369"/>
      <c r="F270" s="369"/>
      <c r="G270" s="369"/>
      <c r="H270" s="369"/>
      <c r="I270" s="369"/>
      <c r="J270" s="369"/>
      <c r="K270" s="368">
        <v>1</v>
      </c>
      <c r="L270" s="368">
        <v>0</v>
      </c>
      <c r="M270" s="368"/>
      <c r="N270" s="365"/>
      <c r="O270" s="331"/>
    </row>
    <row r="271" spans="1:15" ht="35.1" customHeight="1">
      <c r="A271" s="365" t="s">
        <v>2032</v>
      </c>
      <c r="B271" s="366" t="s">
        <v>2004</v>
      </c>
      <c r="C271" s="368"/>
      <c r="D271" s="365">
        <v>1</v>
      </c>
      <c r="E271" s="369">
        <v>2.5299999999999998</v>
      </c>
      <c r="F271" s="369"/>
      <c r="G271" s="369"/>
      <c r="H271" s="369"/>
      <c r="I271" s="369"/>
      <c r="J271" s="369"/>
      <c r="K271" s="368">
        <v>2.5299999999999998</v>
      </c>
      <c r="L271" s="368">
        <v>2.5299999999999998</v>
      </c>
      <c r="M271" s="368"/>
      <c r="N271" s="365"/>
      <c r="O271" s="331"/>
    </row>
    <row r="272" spans="1:15" ht="35.1" customHeight="1">
      <c r="A272" s="402"/>
      <c r="B272" s="403"/>
      <c r="C272" s="403"/>
      <c r="D272" s="402"/>
      <c r="E272" s="402"/>
      <c r="F272" s="402"/>
      <c r="G272" s="402"/>
      <c r="H272" s="402"/>
      <c r="I272" s="402"/>
      <c r="J272" s="402"/>
      <c r="K272" s="402"/>
      <c r="L272" s="402"/>
      <c r="M272" s="402"/>
      <c r="N272" s="402"/>
    </row>
    <row r="273" spans="1:14" ht="35.1" customHeight="1">
      <c r="A273" s="402"/>
      <c r="B273" s="429" t="s">
        <v>2060</v>
      </c>
      <c r="C273" s="431"/>
      <c r="D273" s="402"/>
      <c r="E273" s="402"/>
      <c r="F273" s="402"/>
      <c r="G273" s="402"/>
      <c r="H273" s="429" t="s">
        <v>2059</v>
      </c>
      <c r="I273" s="430"/>
      <c r="J273" s="430"/>
      <c r="K273" s="430"/>
      <c r="L273" s="430"/>
      <c r="M273" s="430"/>
      <c r="N273" s="431"/>
    </row>
    <row r="274" spans="1:14" ht="35.1" customHeight="1">
      <c r="A274" s="402"/>
      <c r="B274" s="432"/>
      <c r="C274" s="434"/>
      <c r="D274" s="402"/>
      <c r="E274" s="402"/>
      <c r="F274" s="402"/>
      <c r="G274" s="402"/>
      <c r="H274" s="432"/>
      <c r="I274" s="433"/>
      <c r="J274" s="433"/>
      <c r="K274" s="433"/>
      <c r="L274" s="433"/>
      <c r="M274" s="433"/>
      <c r="N274" s="434"/>
    </row>
    <row r="275" spans="1:14" ht="35.1" customHeight="1">
      <c r="A275" s="402"/>
      <c r="B275" s="432"/>
      <c r="C275" s="434"/>
      <c r="D275" s="402"/>
      <c r="E275" s="402"/>
      <c r="F275" s="402"/>
      <c r="G275" s="402"/>
      <c r="H275" s="432"/>
      <c r="I275" s="433"/>
      <c r="J275" s="433"/>
      <c r="K275" s="433"/>
      <c r="L275" s="433"/>
      <c r="M275" s="433"/>
      <c r="N275" s="434"/>
    </row>
    <row r="276" spans="1:14" ht="35.1" customHeight="1">
      <c r="A276" s="402"/>
      <c r="B276" s="432"/>
      <c r="C276" s="434"/>
      <c r="D276" s="402"/>
      <c r="E276" s="402"/>
      <c r="F276" s="402"/>
      <c r="G276" s="402"/>
      <c r="H276" s="432"/>
      <c r="I276" s="433"/>
      <c r="J276" s="433"/>
      <c r="K276" s="433"/>
      <c r="L276" s="433"/>
      <c r="M276" s="433"/>
      <c r="N276" s="434"/>
    </row>
    <row r="277" spans="1:14" ht="35.1" customHeight="1">
      <c r="A277" s="402"/>
      <c r="B277" s="432"/>
      <c r="C277" s="434"/>
      <c r="D277" s="402"/>
      <c r="E277" s="402"/>
      <c r="F277" s="402"/>
      <c r="G277" s="402"/>
      <c r="H277" s="432"/>
      <c r="I277" s="433"/>
      <c r="J277" s="433"/>
      <c r="K277" s="433"/>
      <c r="L277" s="433"/>
      <c r="M277" s="433"/>
      <c r="N277" s="434"/>
    </row>
    <row r="278" spans="1:14" ht="35.1" customHeight="1">
      <c r="A278" s="402"/>
      <c r="B278" s="435"/>
      <c r="C278" s="437"/>
      <c r="D278" s="402"/>
      <c r="E278" s="402"/>
      <c r="F278" s="402"/>
      <c r="G278" s="402"/>
      <c r="H278" s="435"/>
      <c r="I278" s="436"/>
      <c r="J278" s="436"/>
      <c r="K278" s="436"/>
      <c r="L278" s="436"/>
      <c r="M278" s="436"/>
      <c r="N278" s="437"/>
    </row>
  </sheetData>
  <mergeCells count="21">
    <mergeCell ref="A9:A10"/>
    <mergeCell ref="B9:B10"/>
    <mergeCell ref="C9:C10"/>
    <mergeCell ref="D9:D10"/>
    <mergeCell ref="E9:J9"/>
    <mergeCell ref="H273:N278"/>
    <mergeCell ref="B273:C278"/>
    <mergeCell ref="B6:B7"/>
    <mergeCell ref="C6:C7"/>
    <mergeCell ref="D6:D7"/>
    <mergeCell ref="K9:M9"/>
    <mergeCell ref="N9:N10"/>
    <mergeCell ref="B11:G11"/>
    <mergeCell ref="B172:G172"/>
    <mergeCell ref="F4:N5"/>
    <mergeCell ref="F1:H3"/>
    <mergeCell ref="E6:N7"/>
    <mergeCell ref="I1:N3"/>
    <mergeCell ref="B1:E2"/>
    <mergeCell ref="B3:E3"/>
    <mergeCell ref="B4:E5"/>
  </mergeCells>
  <pageMargins left="0.25" right="0.25" top="0.75" bottom="0.75" header="0.3" footer="0.3"/>
  <pageSetup paperSize="9" scale="10" fitToHeight="0" orientation="landscape" r:id="rId1"/>
  <headerFooter>
    <oddHeader xml:space="preserve">&amp;C&amp;"-,Negrito"&amp;16MEMÓRIAL DE CÁLCULO - 01 </oddHeader>
    <oddFooter>&amp;CPREFEITURA MUNICIPAL DE COREMAS-PB – Fone (83) 3433-1074 www.coremas.pb.gov.br&amp;RPág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9"/>
  <sheetViews>
    <sheetView topLeftCell="E1" workbookViewId="0">
      <selection activeCell="A109" sqref="A1:R109"/>
    </sheetView>
  </sheetViews>
  <sheetFormatPr defaultRowHeight="15"/>
  <cols>
    <col min="1" max="1" width="1.140625" customWidth="1"/>
    <col min="4" max="4" width="45.42578125" customWidth="1"/>
    <col min="8" max="8" width="9.5703125" bestFit="1" customWidth="1"/>
    <col min="9" max="9" width="9.7109375" customWidth="1"/>
    <col min="11" max="11" width="10" customWidth="1"/>
    <col min="12" max="12" width="9.85546875" customWidth="1"/>
    <col min="14" max="14" width="9.7109375" customWidth="1"/>
    <col min="15" max="15" width="10.42578125" customWidth="1"/>
    <col min="17" max="17" width="9.5703125" customWidth="1"/>
  </cols>
  <sheetData>
    <row r="1" spans="1:17" ht="15.75" thickBot="1"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</row>
    <row r="2" spans="1:17" ht="15.75" thickTop="1">
      <c r="A2" s="165"/>
      <c r="B2" s="509" t="s">
        <v>1131</v>
      </c>
      <c r="C2" s="509"/>
      <c r="D2" s="509"/>
      <c r="E2" s="509"/>
      <c r="F2" s="509"/>
      <c r="G2" s="509"/>
      <c r="H2" s="510"/>
      <c r="I2" s="513" t="s">
        <v>1137</v>
      </c>
      <c r="J2" s="509"/>
      <c r="K2" s="510"/>
      <c r="L2" s="509" t="s">
        <v>1133</v>
      </c>
      <c r="M2" s="509"/>
      <c r="N2" s="509"/>
      <c r="O2" s="527" t="s">
        <v>1140</v>
      </c>
      <c r="P2" s="528"/>
      <c r="Q2" s="529"/>
    </row>
    <row r="3" spans="1:17" ht="15.75" thickBot="1">
      <c r="A3" s="165"/>
      <c r="B3" s="511"/>
      <c r="C3" s="511"/>
      <c r="D3" s="511"/>
      <c r="E3" s="511"/>
      <c r="F3" s="511"/>
      <c r="G3" s="511"/>
      <c r="H3" s="512"/>
      <c r="I3" s="524"/>
      <c r="J3" s="525"/>
      <c r="K3" s="526"/>
      <c r="L3" s="525"/>
      <c r="M3" s="525"/>
      <c r="N3" s="525"/>
      <c r="O3" s="530"/>
      <c r="P3" s="531"/>
      <c r="Q3" s="532"/>
    </row>
    <row r="4" spans="1:17" ht="16.5" thickTop="1" thickBot="1">
      <c r="A4" s="165"/>
      <c r="B4" s="533" t="s">
        <v>1132</v>
      </c>
      <c r="C4" s="533"/>
      <c r="D4" s="533"/>
      <c r="E4" s="533"/>
      <c r="F4" s="533"/>
      <c r="G4" s="533"/>
      <c r="H4" s="534"/>
      <c r="I4" s="514"/>
      <c r="J4" s="511"/>
      <c r="K4" s="512"/>
      <c r="L4" s="525"/>
      <c r="M4" s="525"/>
      <c r="N4" s="525"/>
      <c r="O4" s="530"/>
      <c r="P4" s="531"/>
      <c r="Q4" s="532"/>
    </row>
    <row r="5" spans="1:17" ht="15.75" thickTop="1">
      <c r="A5" s="165"/>
      <c r="B5" s="509" t="s">
        <v>1138</v>
      </c>
      <c r="C5" s="509"/>
      <c r="D5" s="509"/>
      <c r="E5" s="509"/>
      <c r="F5" s="509"/>
      <c r="G5" s="509"/>
      <c r="H5" s="510"/>
      <c r="I5" s="513" t="s">
        <v>937</v>
      </c>
      <c r="J5" s="509"/>
      <c r="K5" s="510"/>
      <c r="L5" s="509" t="s">
        <v>938</v>
      </c>
      <c r="M5" s="509"/>
      <c r="N5" s="510"/>
      <c r="O5" s="509" t="s">
        <v>939</v>
      </c>
      <c r="P5" s="509"/>
      <c r="Q5" s="510"/>
    </row>
    <row r="6" spans="1:17" ht="15.75" thickBot="1">
      <c r="A6" s="165"/>
      <c r="B6" s="511"/>
      <c r="C6" s="511"/>
      <c r="D6" s="511"/>
      <c r="E6" s="511"/>
      <c r="F6" s="511"/>
      <c r="G6" s="511"/>
      <c r="H6" s="512"/>
      <c r="I6" s="514"/>
      <c r="J6" s="511"/>
      <c r="K6" s="512"/>
      <c r="L6" s="511"/>
      <c r="M6" s="511"/>
      <c r="N6" s="512"/>
      <c r="O6" s="511"/>
      <c r="P6" s="511"/>
      <c r="Q6" s="512"/>
    </row>
    <row r="7" spans="1:17" ht="22.5" customHeight="1" thickTop="1">
      <c r="A7" s="165"/>
      <c r="B7" s="515" t="s">
        <v>940</v>
      </c>
      <c r="C7" s="115"/>
      <c r="D7" s="517" t="s">
        <v>941</v>
      </c>
      <c r="E7" s="518" t="s">
        <v>934</v>
      </c>
      <c r="F7" s="520" t="s">
        <v>935</v>
      </c>
      <c r="G7" s="522" t="s">
        <v>1125</v>
      </c>
      <c r="H7" s="480" t="s">
        <v>936</v>
      </c>
      <c r="I7" s="497" t="s">
        <v>1134</v>
      </c>
      <c r="J7" s="491" t="s">
        <v>1135</v>
      </c>
      <c r="K7" s="489" t="s">
        <v>1136</v>
      </c>
      <c r="L7" s="497" t="s">
        <v>1134</v>
      </c>
      <c r="M7" s="491" t="s">
        <v>1135</v>
      </c>
      <c r="N7" s="489" t="s">
        <v>1136</v>
      </c>
      <c r="O7" s="497" t="s">
        <v>1134</v>
      </c>
      <c r="P7" s="491" t="s">
        <v>1135</v>
      </c>
      <c r="Q7" s="489" t="s">
        <v>1136</v>
      </c>
    </row>
    <row r="8" spans="1:17" ht="22.5" customHeight="1" thickBot="1">
      <c r="A8" s="165"/>
      <c r="B8" s="516"/>
      <c r="C8" s="116"/>
      <c r="D8" s="473"/>
      <c r="E8" s="519"/>
      <c r="F8" s="521"/>
      <c r="G8" s="523"/>
      <c r="H8" s="481"/>
      <c r="I8" s="498"/>
      <c r="J8" s="492"/>
      <c r="K8" s="490"/>
      <c r="L8" s="498"/>
      <c r="M8" s="492"/>
      <c r="N8" s="490"/>
      <c r="O8" s="498"/>
      <c r="P8" s="492"/>
      <c r="Q8" s="490"/>
    </row>
    <row r="9" spans="1:17" ht="15.75" thickTop="1">
      <c r="A9" s="165"/>
      <c r="B9" s="495"/>
      <c r="C9" s="495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6"/>
    </row>
    <row r="10" spans="1:17">
      <c r="A10" s="165"/>
      <c r="B10" s="158" t="s">
        <v>942</v>
      </c>
      <c r="C10" s="78"/>
      <c r="D10" s="79" t="s">
        <v>943</v>
      </c>
      <c r="E10" s="80"/>
      <c r="F10" s="80"/>
      <c r="G10" s="80"/>
      <c r="H10" s="81">
        <f>SUM(H11:H47)/2</f>
        <v>30042.97</v>
      </c>
      <c r="I10" s="87"/>
      <c r="J10" s="87"/>
      <c r="K10" s="88"/>
      <c r="L10" s="122">
        <f>SUM(L11:L47)/2</f>
        <v>0</v>
      </c>
      <c r="M10" s="126">
        <f>SUM(M11:M47)/2</f>
        <v>24102.170000000002</v>
      </c>
      <c r="N10" s="118">
        <f>SUM(N11:N47)/2</f>
        <v>24102.170000000002</v>
      </c>
      <c r="O10" s="82">
        <f>L10/H10</f>
        <v>0</v>
      </c>
      <c r="P10" s="83">
        <f>M10/H10</f>
        <v>0.80225656784266008</v>
      </c>
      <c r="Q10" s="84">
        <f t="shared" ref="Q10:Q15" si="0">O10+P10</f>
        <v>0.80225656784266008</v>
      </c>
    </row>
    <row r="11" spans="1:17">
      <c r="A11" s="165"/>
      <c r="B11" s="159" t="s">
        <v>944</v>
      </c>
      <c r="C11" s="98"/>
      <c r="D11" s="99" t="s">
        <v>945</v>
      </c>
      <c r="E11" s="100"/>
      <c r="F11" s="100"/>
      <c r="G11" s="100"/>
      <c r="H11" s="101">
        <f>SUM(H12:H13)</f>
        <v>1243.08</v>
      </c>
      <c r="I11" s="102"/>
      <c r="J11" s="102"/>
      <c r="K11" s="103"/>
      <c r="L11" s="123">
        <f>SUM(L12:L13)</f>
        <v>0</v>
      </c>
      <c r="M11" s="127">
        <f>SUM(M12:M13)</f>
        <v>106.56</v>
      </c>
      <c r="N11" s="119">
        <f>SUM(N12:N13)</f>
        <v>106.56</v>
      </c>
      <c r="O11" s="104">
        <f>L11/N11</f>
        <v>0</v>
      </c>
      <c r="P11" s="105">
        <f>M11/N11</f>
        <v>1</v>
      </c>
      <c r="Q11" s="106">
        <f t="shared" si="0"/>
        <v>1</v>
      </c>
    </row>
    <row r="12" spans="1:17" ht="33.75">
      <c r="A12" s="165"/>
      <c r="B12" s="160" t="s">
        <v>1005</v>
      </c>
      <c r="C12" s="72" t="s">
        <v>1043</v>
      </c>
      <c r="D12" s="48" t="s">
        <v>946</v>
      </c>
      <c r="E12" s="49">
        <v>6</v>
      </c>
      <c r="F12" s="50" t="s">
        <v>947</v>
      </c>
      <c r="G12" s="49">
        <v>189.42</v>
      </c>
      <c r="H12" s="51">
        <f>ROUND(E12*G12,2)</f>
        <v>1136.52</v>
      </c>
      <c r="I12" s="89"/>
      <c r="J12" s="89"/>
      <c r="K12" s="90">
        <f>I12+J12</f>
        <v>0</v>
      </c>
      <c r="L12" s="62">
        <f>ROUND(G12*I12,2)</f>
        <v>0</v>
      </c>
      <c r="M12" s="61">
        <f>ROUND(G12*J12,2)</f>
        <v>0</v>
      </c>
      <c r="N12" s="63">
        <f>ROUND(G12*K12,2)</f>
        <v>0</v>
      </c>
      <c r="O12" s="64">
        <f>I12/E12</f>
        <v>0</v>
      </c>
      <c r="P12" s="65">
        <f>J12/E12</f>
        <v>0</v>
      </c>
      <c r="Q12" s="66">
        <f t="shared" si="0"/>
        <v>0</v>
      </c>
    </row>
    <row r="13" spans="1:17" ht="33.75">
      <c r="A13" s="165"/>
      <c r="B13" s="160" t="s">
        <v>1006</v>
      </c>
      <c r="C13" s="72" t="s">
        <v>1044</v>
      </c>
      <c r="D13" s="48" t="s">
        <v>948</v>
      </c>
      <c r="E13" s="49">
        <v>144</v>
      </c>
      <c r="F13" s="50" t="s">
        <v>947</v>
      </c>
      <c r="G13" s="49">
        <v>0.74</v>
      </c>
      <c r="H13" s="51">
        <f>ROUND(E13*G13,2)</f>
        <v>106.56</v>
      </c>
      <c r="I13" s="89"/>
      <c r="J13" s="89">
        <v>144</v>
      </c>
      <c r="K13" s="90">
        <f t="shared" ref="K13:K89" si="1">I13+J13</f>
        <v>144</v>
      </c>
      <c r="L13" s="62">
        <f t="shared" ref="L13:L87" si="2">ROUND(G13*I13,2)</f>
        <v>0</v>
      </c>
      <c r="M13" s="61">
        <f t="shared" ref="M13:M87" si="3">ROUND(G13*J13,2)</f>
        <v>106.56</v>
      </c>
      <c r="N13" s="63">
        <f t="shared" ref="N13:N87" si="4">ROUND(G13*K13,2)</f>
        <v>106.56</v>
      </c>
      <c r="O13" s="64">
        <f>I13/E13</f>
        <v>0</v>
      </c>
      <c r="P13" s="65">
        <f>J13/E13</f>
        <v>1</v>
      </c>
      <c r="Q13" s="66">
        <f t="shared" si="0"/>
        <v>1</v>
      </c>
    </row>
    <row r="14" spans="1:17">
      <c r="A14" s="165"/>
      <c r="B14" s="161" t="s">
        <v>1007</v>
      </c>
      <c r="C14" s="107"/>
      <c r="D14" s="99" t="s">
        <v>949</v>
      </c>
      <c r="E14" s="100"/>
      <c r="F14" s="100"/>
      <c r="G14" s="100"/>
      <c r="H14" s="101">
        <f>SUM(H15:H21)</f>
        <v>4830.6900000000005</v>
      </c>
      <c r="I14" s="102"/>
      <c r="J14" s="102"/>
      <c r="K14" s="108"/>
      <c r="L14" s="123">
        <f>SUM(L15:L21)</f>
        <v>0</v>
      </c>
      <c r="M14" s="127">
        <f>SUM(M15:M21)</f>
        <v>4828.2100000000009</v>
      </c>
      <c r="N14" s="119">
        <f>SUM(N15:N21)</f>
        <v>4828.2100000000009</v>
      </c>
      <c r="O14" s="104">
        <f>L14/N14</f>
        <v>0</v>
      </c>
      <c r="P14" s="105">
        <f>M14/N14</f>
        <v>1</v>
      </c>
      <c r="Q14" s="106">
        <f t="shared" si="0"/>
        <v>1</v>
      </c>
    </row>
    <row r="15" spans="1:17" ht="22.5">
      <c r="A15" s="165"/>
      <c r="B15" s="160" t="s">
        <v>1008</v>
      </c>
      <c r="C15" s="72" t="s">
        <v>1045</v>
      </c>
      <c r="D15" s="48" t="s">
        <v>950</v>
      </c>
      <c r="E15" s="49">
        <v>57.9</v>
      </c>
      <c r="F15" s="50" t="s">
        <v>951</v>
      </c>
      <c r="G15" s="49">
        <v>67.94</v>
      </c>
      <c r="H15" s="51">
        <f>ROUND(E15*G15,2)</f>
        <v>3933.73</v>
      </c>
      <c r="I15" s="89"/>
      <c r="J15" s="89">
        <v>57.9</v>
      </c>
      <c r="K15" s="90">
        <f t="shared" si="1"/>
        <v>57.9</v>
      </c>
      <c r="L15" s="62">
        <f t="shared" si="2"/>
        <v>0</v>
      </c>
      <c r="M15" s="61">
        <f t="shared" si="3"/>
        <v>3933.73</v>
      </c>
      <c r="N15" s="63">
        <f t="shared" si="4"/>
        <v>3933.73</v>
      </c>
      <c r="O15" s="64">
        <f>I15/E15</f>
        <v>0</v>
      </c>
      <c r="P15" s="65">
        <f>J15/E15</f>
        <v>1</v>
      </c>
      <c r="Q15" s="66">
        <f t="shared" si="0"/>
        <v>1</v>
      </c>
    </row>
    <row r="16" spans="1:17" ht="22.5">
      <c r="A16" s="165"/>
      <c r="B16" s="160" t="s">
        <v>1009</v>
      </c>
      <c r="C16" s="72" t="s">
        <v>1046</v>
      </c>
      <c r="D16" s="48" t="s">
        <v>952</v>
      </c>
      <c r="E16" s="49">
        <v>3.06</v>
      </c>
      <c r="F16" s="50" t="s">
        <v>951</v>
      </c>
      <c r="G16" s="49">
        <v>65.55</v>
      </c>
      <c r="H16" s="51">
        <f t="shared" ref="H16:H92" si="5">ROUND(E16*G16,2)</f>
        <v>200.58</v>
      </c>
      <c r="I16" s="89"/>
      <c r="J16" s="89">
        <v>3.06</v>
      </c>
      <c r="K16" s="90">
        <f t="shared" si="1"/>
        <v>3.06</v>
      </c>
      <c r="L16" s="62">
        <f t="shared" si="2"/>
        <v>0</v>
      </c>
      <c r="M16" s="61">
        <f t="shared" si="3"/>
        <v>200.58</v>
      </c>
      <c r="N16" s="63">
        <f t="shared" si="4"/>
        <v>200.58</v>
      </c>
      <c r="O16" s="64">
        <f t="shared" ref="O16:O21" si="6">I16/E16</f>
        <v>0</v>
      </c>
      <c r="P16" s="65">
        <f t="shared" ref="P16:P21" si="7">J16/E16</f>
        <v>1</v>
      </c>
      <c r="Q16" s="66">
        <f t="shared" ref="Q16:Q21" si="8">O16+P16</f>
        <v>1</v>
      </c>
    </row>
    <row r="17" spans="1:17" ht="33.75">
      <c r="A17" s="165"/>
      <c r="B17" s="160" t="s">
        <v>1010</v>
      </c>
      <c r="C17" s="72" t="s">
        <v>1047</v>
      </c>
      <c r="D17" s="48" t="s">
        <v>953</v>
      </c>
      <c r="E17" s="49">
        <v>5.3999999999999995</v>
      </c>
      <c r="F17" s="50" t="s">
        <v>947</v>
      </c>
      <c r="G17" s="49">
        <v>24.85</v>
      </c>
      <c r="H17" s="51">
        <f t="shared" si="5"/>
        <v>134.19</v>
      </c>
      <c r="I17" s="89"/>
      <c r="J17" s="89">
        <v>5.3</v>
      </c>
      <c r="K17" s="90">
        <f t="shared" si="1"/>
        <v>5.3</v>
      </c>
      <c r="L17" s="62">
        <f t="shared" si="2"/>
        <v>0</v>
      </c>
      <c r="M17" s="61">
        <f t="shared" si="3"/>
        <v>131.71</v>
      </c>
      <c r="N17" s="63">
        <f t="shared" si="4"/>
        <v>131.71</v>
      </c>
      <c r="O17" s="64">
        <f t="shared" si="6"/>
        <v>0</v>
      </c>
      <c r="P17" s="65">
        <f t="shared" si="7"/>
        <v>0.98148148148148151</v>
      </c>
      <c r="Q17" s="66">
        <f t="shared" si="8"/>
        <v>0.98148148148148151</v>
      </c>
    </row>
    <row r="18" spans="1:17" ht="45">
      <c r="A18" s="165"/>
      <c r="B18" s="160" t="s">
        <v>1011</v>
      </c>
      <c r="C18" s="72" t="s">
        <v>1048</v>
      </c>
      <c r="D18" s="48" t="s">
        <v>954</v>
      </c>
      <c r="E18" s="49">
        <v>2.7100000000000009</v>
      </c>
      <c r="F18" s="50" t="s">
        <v>955</v>
      </c>
      <c r="G18" s="49">
        <v>19.7</v>
      </c>
      <c r="H18" s="51">
        <f t="shared" si="5"/>
        <v>53.39</v>
      </c>
      <c r="I18" s="89"/>
      <c r="J18" s="89">
        <v>2.71</v>
      </c>
      <c r="K18" s="90">
        <f t="shared" si="1"/>
        <v>2.71</v>
      </c>
      <c r="L18" s="62">
        <f t="shared" si="2"/>
        <v>0</v>
      </c>
      <c r="M18" s="61">
        <f t="shared" si="3"/>
        <v>53.39</v>
      </c>
      <c r="N18" s="63">
        <f t="shared" si="4"/>
        <v>53.39</v>
      </c>
      <c r="O18" s="64">
        <f t="shared" si="6"/>
        <v>0</v>
      </c>
      <c r="P18" s="65">
        <f t="shared" si="7"/>
        <v>0.99999999999999967</v>
      </c>
      <c r="Q18" s="66">
        <f t="shared" si="8"/>
        <v>0.99999999999999967</v>
      </c>
    </row>
    <row r="19" spans="1:17" ht="45">
      <c r="A19" s="165"/>
      <c r="B19" s="160" t="s">
        <v>1012</v>
      </c>
      <c r="C19" s="72" t="s">
        <v>1049</v>
      </c>
      <c r="D19" s="48" t="s">
        <v>956</v>
      </c>
      <c r="E19" s="49">
        <v>20.240000000000009</v>
      </c>
      <c r="F19" s="50" t="s">
        <v>955</v>
      </c>
      <c r="G19" s="49">
        <v>16.190000000000001</v>
      </c>
      <c r="H19" s="51">
        <f t="shared" si="5"/>
        <v>327.69</v>
      </c>
      <c r="I19" s="89"/>
      <c r="J19" s="89">
        <v>20.239999999999998</v>
      </c>
      <c r="K19" s="90">
        <f t="shared" si="1"/>
        <v>20.239999999999998</v>
      </c>
      <c r="L19" s="62">
        <f t="shared" si="2"/>
        <v>0</v>
      </c>
      <c r="M19" s="61">
        <f t="shared" si="3"/>
        <v>327.69</v>
      </c>
      <c r="N19" s="63">
        <f t="shared" si="4"/>
        <v>327.69</v>
      </c>
      <c r="O19" s="64">
        <f t="shared" si="6"/>
        <v>0</v>
      </c>
      <c r="P19" s="65">
        <f t="shared" si="7"/>
        <v>0.99999999999999944</v>
      </c>
      <c r="Q19" s="66">
        <f t="shared" si="8"/>
        <v>0.99999999999999944</v>
      </c>
    </row>
    <row r="20" spans="1:17" ht="33.75">
      <c r="A20" s="165"/>
      <c r="B20" s="160" t="s">
        <v>1013</v>
      </c>
      <c r="C20" s="72" t="s">
        <v>1050</v>
      </c>
      <c r="D20" s="48" t="s">
        <v>957</v>
      </c>
      <c r="E20" s="49">
        <v>0.32999999999999996</v>
      </c>
      <c r="F20" s="50" t="s">
        <v>951</v>
      </c>
      <c r="G20" s="49">
        <v>379.22</v>
      </c>
      <c r="H20" s="51">
        <f t="shared" si="5"/>
        <v>125.14</v>
      </c>
      <c r="I20" s="89"/>
      <c r="J20" s="89">
        <v>0.33</v>
      </c>
      <c r="K20" s="90">
        <f t="shared" si="1"/>
        <v>0.33</v>
      </c>
      <c r="L20" s="62">
        <f t="shared" si="2"/>
        <v>0</v>
      </c>
      <c r="M20" s="61">
        <f t="shared" si="3"/>
        <v>125.14</v>
      </c>
      <c r="N20" s="63">
        <f t="shared" si="4"/>
        <v>125.14</v>
      </c>
      <c r="O20" s="64">
        <f t="shared" si="6"/>
        <v>0</v>
      </c>
      <c r="P20" s="65">
        <f t="shared" si="7"/>
        <v>1.0000000000000002</v>
      </c>
      <c r="Q20" s="66">
        <f t="shared" si="8"/>
        <v>1.0000000000000002</v>
      </c>
    </row>
    <row r="21" spans="1:17" ht="22.5">
      <c r="A21" s="165"/>
      <c r="B21" s="160" t="s">
        <v>1014</v>
      </c>
      <c r="C21" s="72" t="s">
        <v>1051</v>
      </c>
      <c r="D21" s="48" t="s">
        <v>958</v>
      </c>
      <c r="E21" s="49">
        <v>0.32999999999999996</v>
      </c>
      <c r="F21" s="50" t="s">
        <v>951</v>
      </c>
      <c r="G21" s="49">
        <v>169.6</v>
      </c>
      <c r="H21" s="51">
        <f t="shared" si="5"/>
        <v>55.97</v>
      </c>
      <c r="I21" s="89"/>
      <c r="J21" s="89">
        <v>0.33</v>
      </c>
      <c r="K21" s="90">
        <f t="shared" si="1"/>
        <v>0.33</v>
      </c>
      <c r="L21" s="62">
        <f t="shared" si="2"/>
        <v>0</v>
      </c>
      <c r="M21" s="61">
        <f t="shared" si="3"/>
        <v>55.97</v>
      </c>
      <c r="N21" s="63">
        <f t="shared" si="4"/>
        <v>55.97</v>
      </c>
      <c r="O21" s="64">
        <f t="shared" si="6"/>
        <v>0</v>
      </c>
      <c r="P21" s="65">
        <f t="shared" si="7"/>
        <v>1.0000000000000002</v>
      </c>
      <c r="Q21" s="66">
        <f t="shared" si="8"/>
        <v>1.0000000000000002</v>
      </c>
    </row>
    <row r="22" spans="1:17">
      <c r="A22" s="165"/>
      <c r="B22" s="161" t="s">
        <v>1015</v>
      </c>
      <c r="C22" s="107"/>
      <c r="D22" s="99" t="s">
        <v>959</v>
      </c>
      <c r="E22" s="100"/>
      <c r="F22" s="100"/>
      <c r="G22" s="100"/>
      <c r="H22" s="101">
        <f>SUM(H23:H25)</f>
        <v>2073.5</v>
      </c>
      <c r="I22" s="102"/>
      <c r="J22" s="102"/>
      <c r="K22" s="108"/>
      <c r="L22" s="123">
        <f>SUM(L23:L25)</f>
        <v>0</v>
      </c>
      <c r="M22" s="127">
        <f>SUM(M23:M25)</f>
        <v>2073.5</v>
      </c>
      <c r="N22" s="119">
        <f>SUM(N23:N25)</f>
        <v>2073.5</v>
      </c>
      <c r="O22" s="104">
        <f>L22/N22</f>
        <v>0</v>
      </c>
      <c r="P22" s="105">
        <f>M22/N22</f>
        <v>1</v>
      </c>
      <c r="Q22" s="106">
        <f>O22+P22</f>
        <v>1</v>
      </c>
    </row>
    <row r="23" spans="1:17" ht="56.25">
      <c r="A23" s="165"/>
      <c r="B23" s="160" t="s">
        <v>1016</v>
      </c>
      <c r="C23" s="72" t="s">
        <v>1052</v>
      </c>
      <c r="D23" s="48" t="s">
        <v>960</v>
      </c>
      <c r="E23" s="49">
        <v>21.15</v>
      </c>
      <c r="F23" s="50" t="s">
        <v>947</v>
      </c>
      <c r="G23" s="49">
        <v>74.260000000000005</v>
      </c>
      <c r="H23" s="51">
        <f t="shared" si="5"/>
        <v>1570.6</v>
      </c>
      <c r="I23" s="89"/>
      <c r="J23" s="89">
        <v>21.15</v>
      </c>
      <c r="K23" s="90">
        <f t="shared" si="1"/>
        <v>21.15</v>
      </c>
      <c r="L23" s="62">
        <f t="shared" si="2"/>
        <v>0</v>
      </c>
      <c r="M23" s="61">
        <f t="shared" si="3"/>
        <v>1570.6</v>
      </c>
      <c r="N23" s="63">
        <f t="shared" si="4"/>
        <v>1570.6</v>
      </c>
      <c r="O23" s="64">
        <f t="shared" ref="O23" si="9">I23/E23</f>
        <v>0</v>
      </c>
      <c r="P23" s="65">
        <f t="shared" ref="P23" si="10">J23/E23</f>
        <v>1</v>
      </c>
      <c r="Q23" s="66">
        <f t="shared" ref="Q23" si="11">O23+P23</f>
        <v>1</v>
      </c>
    </row>
    <row r="24" spans="1:17" ht="45">
      <c r="A24" s="165"/>
      <c r="B24" s="160" t="s">
        <v>1017</v>
      </c>
      <c r="C24" s="72" t="s">
        <v>1053</v>
      </c>
      <c r="D24" s="48" t="s">
        <v>961</v>
      </c>
      <c r="E24" s="49">
        <v>15.75</v>
      </c>
      <c r="F24" s="50" t="s">
        <v>947</v>
      </c>
      <c r="G24" s="49">
        <v>3.26</v>
      </c>
      <c r="H24" s="51">
        <f t="shared" si="5"/>
        <v>51.35</v>
      </c>
      <c r="I24" s="89"/>
      <c r="J24" s="89">
        <v>15.75</v>
      </c>
      <c r="K24" s="90">
        <f t="shared" si="1"/>
        <v>15.75</v>
      </c>
      <c r="L24" s="62">
        <f t="shared" si="2"/>
        <v>0</v>
      </c>
      <c r="M24" s="61">
        <f t="shared" si="3"/>
        <v>51.35</v>
      </c>
      <c r="N24" s="63">
        <f t="shared" si="4"/>
        <v>51.35</v>
      </c>
      <c r="O24" s="64">
        <f t="shared" ref="O24:O25" si="12">I24/E24</f>
        <v>0</v>
      </c>
      <c r="P24" s="65">
        <f t="shared" ref="P24:P25" si="13">J24/E24</f>
        <v>1</v>
      </c>
      <c r="Q24" s="66">
        <f t="shared" ref="Q24:Q25" si="14">O24+P24</f>
        <v>1</v>
      </c>
    </row>
    <row r="25" spans="1:17" ht="56.25">
      <c r="A25" s="165"/>
      <c r="B25" s="160" t="s">
        <v>1018</v>
      </c>
      <c r="C25" s="72" t="s">
        <v>1054</v>
      </c>
      <c r="D25" s="48" t="s">
        <v>962</v>
      </c>
      <c r="E25" s="49">
        <v>15.75</v>
      </c>
      <c r="F25" s="50" t="s">
        <v>947</v>
      </c>
      <c r="G25" s="49">
        <v>28.67</v>
      </c>
      <c r="H25" s="51">
        <f t="shared" si="5"/>
        <v>451.55</v>
      </c>
      <c r="I25" s="89"/>
      <c r="J25" s="89">
        <v>15.75</v>
      </c>
      <c r="K25" s="90">
        <f t="shared" si="1"/>
        <v>15.75</v>
      </c>
      <c r="L25" s="62">
        <f t="shared" si="2"/>
        <v>0</v>
      </c>
      <c r="M25" s="61">
        <f t="shared" si="3"/>
        <v>451.55</v>
      </c>
      <c r="N25" s="63">
        <f t="shared" si="4"/>
        <v>451.55</v>
      </c>
      <c r="O25" s="64">
        <f t="shared" si="12"/>
        <v>0</v>
      </c>
      <c r="P25" s="65">
        <f t="shared" si="13"/>
        <v>1</v>
      </c>
      <c r="Q25" s="66">
        <f t="shared" si="14"/>
        <v>1</v>
      </c>
    </row>
    <row r="26" spans="1:17">
      <c r="A26" s="165"/>
      <c r="B26" s="161" t="s">
        <v>1019</v>
      </c>
      <c r="C26" s="107"/>
      <c r="D26" s="99" t="s">
        <v>963</v>
      </c>
      <c r="E26" s="100"/>
      <c r="F26" s="100"/>
      <c r="G26" s="100"/>
      <c r="H26" s="109">
        <f>SUM(H27:H28)</f>
        <v>209.64000000000001</v>
      </c>
      <c r="I26" s="102"/>
      <c r="J26" s="102"/>
      <c r="K26" s="110"/>
      <c r="L26" s="124">
        <f>SUM(L27:L28)</f>
        <v>0</v>
      </c>
      <c r="M26" s="128">
        <f>SUM(M27:M28)</f>
        <v>0</v>
      </c>
      <c r="N26" s="120">
        <f>SUM(N27:N28)</f>
        <v>0</v>
      </c>
      <c r="O26" s="104">
        <f>L26/H26</f>
        <v>0</v>
      </c>
      <c r="P26" s="105">
        <f>M26/H26</f>
        <v>0</v>
      </c>
      <c r="Q26" s="106">
        <f>O26+P26</f>
        <v>0</v>
      </c>
    </row>
    <row r="27" spans="1:17" ht="22.5">
      <c r="A27" s="165"/>
      <c r="B27" s="160" t="s">
        <v>1020</v>
      </c>
      <c r="C27" s="72" t="s">
        <v>1055</v>
      </c>
      <c r="D27" s="48" t="s">
        <v>964</v>
      </c>
      <c r="E27" s="49">
        <v>15.75</v>
      </c>
      <c r="F27" s="50" t="s">
        <v>947</v>
      </c>
      <c r="G27" s="49">
        <v>2.17</v>
      </c>
      <c r="H27" s="51">
        <f t="shared" si="5"/>
        <v>34.18</v>
      </c>
      <c r="I27" s="89"/>
      <c r="J27" s="89"/>
      <c r="K27" s="90">
        <f t="shared" si="1"/>
        <v>0</v>
      </c>
      <c r="L27" s="62">
        <f t="shared" si="2"/>
        <v>0</v>
      </c>
      <c r="M27" s="61">
        <f t="shared" si="3"/>
        <v>0</v>
      </c>
      <c r="N27" s="63">
        <f t="shared" si="4"/>
        <v>0</v>
      </c>
      <c r="O27" s="64">
        <f t="shared" ref="O27:O28" si="15">I27/E27</f>
        <v>0</v>
      </c>
      <c r="P27" s="65">
        <f t="shared" ref="P27:P28" si="16">J27/E27</f>
        <v>0</v>
      </c>
      <c r="Q27" s="66">
        <f t="shared" ref="Q27:Q28" si="17">O27+P27</f>
        <v>0</v>
      </c>
    </row>
    <row r="28" spans="1:17" ht="22.5">
      <c r="A28" s="165"/>
      <c r="B28" s="160" t="s">
        <v>1021</v>
      </c>
      <c r="C28" s="72" t="s">
        <v>1056</v>
      </c>
      <c r="D28" s="48" t="s">
        <v>965</v>
      </c>
      <c r="E28" s="49">
        <v>15.75</v>
      </c>
      <c r="F28" s="50" t="s">
        <v>947</v>
      </c>
      <c r="G28" s="49">
        <v>11.14</v>
      </c>
      <c r="H28" s="51">
        <f t="shared" si="5"/>
        <v>175.46</v>
      </c>
      <c r="I28" s="89"/>
      <c r="J28" s="89"/>
      <c r="K28" s="90">
        <f t="shared" si="1"/>
        <v>0</v>
      </c>
      <c r="L28" s="62">
        <f t="shared" si="2"/>
        <v>0</v>
      </c>
      <c r="M28" s="61">
        <f t="shared" si="3"/>
        <v>0</v>
      </c>
      <c r="N28" s="63">
        <f t="shared" si="4"/>
        <v>0</v>
      </c>
      <c r="O28" s="64">
        <f t="shared" si="15"/>
        <v>0</v>
      </c>
      <c r="P28" s="65">
        <f t="shared" si="16"/>
        <v>0</v>
      </c>
      <c r="Q28" s="66">
        <f t="shared" si="17"/>
        <v>0</v>
      </c>
    </row>
    <row r="29" spans="1:17">
      <c r="A29" s="165"/>
      <c r="B29" s="161" t="s">
        <v>1022</v>
      </c>
      <c r="C29" s="107"/>
      <c r="D29" s="99" t="s">
        <v>966</v>
      </c>
      <c r="E29" s="100"/>
      <c r="F29" s="100"/>
      <c r="G29" s="100"/>
      <c r="H29" s="109">
        <f>SUM(H30:H31)</f>
        <v>6261.3700000000008</v>
      </c>
      <c r="I29" s="102"/>
      <c r="J29" s="102"/>
      <c r="K29" s="108"/>
      <c r="L29" s="124">
        <f>SUM(L30:L31)</f>
        <v>0</v>
      </c>
      <c r="M29" s="128">
        <f>SUM(M30:M31)</f>
        <v>6261.3700000000008</v>
      </c>
      <c r="N29" s="120">
        <f>SUM(N30:N31)</f>
        <v>6261.3700000000008</v>
      </c>
      <c r="O29" s="104">
        <f>L29/N29</f>
        <v>0</v>
      </c>
      <c r="P29" s="105">
        <f>M29/N29</f>
        <v>1</v>
      </c>
      <c r="Q29" s="106">
        <f>O29+P29</f>
        <v>1</v>
      </c>
    </row>
    <row r="30" spans="1:17" ht="22.5">
      <c r="A30" s="165"/>
      <c r="B30" s="160" t="s">
        <v>1023</v>
      </c>
      <c r="C30" s="72" t="s">
        <v>1057</v>
      </c>
      <c r="D30" s="48" t="s">
        <v>967</v>
      </c>
      <c r="E30" s="49">
        <v>144</v>
      </c>
      <c r="F30" s="50" t="s">
        <v>947</v>
      </c>
      <c r="G30" s="49">
        <v>40.83</v>
      </c>
      <c r="H30" s="51">
        <f t="shared" si="5"/>
        <v>5879.52</v>
      </c>
      <c r="I30" s="89"/>
      <c r="J30" s="89">
        <v>144</v>
      </c>
      <c r="K30" s="90">
        <f t="shared" si="1"/>
        <v>144</v>
      </c>
      <c r="L30" s="62">
        <f t="shared" si="2"/>
        <v>0</v>
      </c>
      <c r="M30" s="61">
        <f t="shared" si="3"/>
        <v>5879.52</v>
      </c>
      <c r="N30" s="63">
        <f t="shared" si="4"/>
        <v>5879.52</v>
      </c>
      <c r="O30" s="64">
        <f t="shared" ref="O30:O31" si="18">I30/E30</f>
        <v>0</v>
      </c>
      <c r="P30" s="65">
        <f t="shared" ref="P30:P31" si="19">J30/E30</f>
        <v>1</v>
      </c>
      <c r="Q30" s="66">
        <f t="shared" ref="Q30:Q31" si="20">O30+P30</f>
        <v>1</v>
      </c>
    </row>
    <row r="31" spans="1:17" ht="33.75">
      <c r="A31" s="165"/>
      <c r="B31" s="160" t="s">
        <v>1024</v>
      </c>
      <c r="C31" s="72" t="s">
        <v>1058</v>
      </c>
      <c r="D31" s="48" t="s">
        <v>968</v>
      </c>
      <c r="E31" s="49">
        <v>1</v>
      </c>
      <c r="F31" s="50" t="s">
        <v>969</v>
      </c>
      <c r="G31" s="49">
        <v>381.85</v>
      </c>
      <c r="H31" s="51">
        <f t="shared" si="5"/>
        <v>381.85</v>
      </c>
      <c r="I31" s="89"/>
      <c r="J31" s="89">
        <v>1</v>
      </c>
      <c r="K31" s="90">
        <f t="shared" si="1"/>
        <v>1</v>
      </c>
      <c r="L31" s="62">
        <f t="shared" si="2"/>
        <v>0</v>
      </c>
      <c r="M31" s="61">
        <f t="shared" si="3"/>
        <v>381.85</v>
      </c>
      <c r="N31" s="63">
        <f t="shared" si="4"/>
        <v>381.85</v>
      </c>
      <c r="O31" s="64">
        <f t="shared" si="18"/>
        <v>0</v>
      </c>
      <c r="P31" s="65">
        <f t="shared" si="19"/>
        <v>1</v>
      </c>
      <c r="Q31" s="66">
        <f t="shared" si="20"/>
        <v>1</v>
      </c>
    </row>
    <row r="32" spans="1:17">
      <c r="A32" s="165"/>
      <c r="B32" s="161" t="s">
        <v>1025</v>
      </c>
      <c r="C32" s="107"/>
      <c r="D32" s="99" t="s">
        <v>970</v>
      </c>
      <c r="E32" s="100"/>
      <c r="F32" s="100"/>
      <c r="G32" s="100"/>
      <c r="H32" s="109">
        <f>SUM(H33:H38)</f>
        <v>2950.1</v>
      </c>
      <c r="I32" s="102"/>
      <c r="J32" s="102"/>
      <c r="K32" s="108"/>
      <c r="L32" s="124">
        <f>SUM(L33:L38)</f>
        <v>0</v>
      </c>
      <c r="M32" s="128">
        <f>SUM(M33:M38)</f>
        <v>0</v>
      </c>
      <c r="N32" s="120">
        <f>SUM(N33:N38)</f>
        <v>0</v>
      </c>
      <c r="O32" s="104">
        <f>L32/H32</f>
        <v>0</v>
      </c>
      <c r="P32" s="105">
        <f>M32/H32</f>
        <v>0</v>
      </c>
      <c r="Q32" s="106">
        <f>O32+P32</f>
        <v>0</v>
      </c>
    </row>
    <row r="33" spans="1:17" ht="45">
      <c r="A33" s="165"/>
      <c r="B33" s="160" t="s">
        <v>1026</v>
      </c>
      <c r="C33" s="72" t="s">
        <v>1059</v>
      </c>
      <c r="D33" s="48" t="s">
        <v>971</v>
      </c>
      <c r="E33" s="49">
        <v>0</v>
      </c>
      <c r="F33" s="50" t="s">
        <v>969</v>
      </c>
      <c r="G33" s="49">
        <v>1046.6199999999999</v>
      </c>
      <c r="H33" s="51">
        <f t="shared" si="5"/>
        <v>0</v>
      </c>
      <c r="I33" s="89"/>
      <c r="J33" s="89"/>
      <c r="K33" s="90">
        <f t="shared" si="1"/>
        <v>0</v>
      </c>
      <c r="L33" s="62">
        <f t="shared" si="2"/>
        <v>0</v>
      </c>
      <c r="M33" s="61">
        <f t="shared" si="3"/>
        <v>0</v>
      </c>
      <c r="N33" s="63">
        <f t="shared" si="4"/>
        <v>0</v>
      </c>
      <c r="O33" s="64"/>
      <c r="P33" s="65"/>
      <c r="Q33" s="66"/>
    </row>
    <row r="34" spans="1:17">
      <c r="A34" s="165"/>
      <c r="B34" s="160" t="s">
        <v>1027</v>
      </c>
      <c r="C34" s="72" t="s">
        <v>1060</v>
      </c>
      <c r="D34" s="48" t="s">
        <v>972</v>
      </c>
      <c r="E34" s="49">
        <v>30</v>
      </c>
      <c r="F34" s="50" t="s">
        <v>973</v>
      </c>
      <c r="G34" s="49">
        <v>8.3699999999999992</v>
      </c>
      <c r="H34" s="51">
        <f t="shared" si="5"/>
        <v>251.1</v>
      </c>
      <c r="I34" s="89"/>
      <c r="J34" s="89"/>
      <c r="K34" s="90">
        <f t="shared" si="1"/>
        <v>0</v>
      </c>
      <c r="L34" s="62">
        <f t="shared" si="2"/>
        <v>0</v>
      </c>
      <c r="M34" s="61">
        <f t="shared" si="3"/>
        <v>0</v>
      </c>
      <c r="N34" s="63">
        <f t="shared" si="4"/>
        <v>0</v>
      </c>
      <c r="O34" s="64">
        <f t="shared" ref="O34" si="21">I34/E34</f>
        <v>0</v>
      </c>
      <c r="P34" s="65">
        <f t="shared" ref="P34" si="22">J34/E34</f>
        <v>0</v>
      </c>
      <c r="Q34" s="66">
        <f t="shared" ref="Q34" si="23">O34+P34</f>
        <v>0</v>
      </c>
    </row>
    <row r="35" spans="1:17" ht="33.75">
      <c r="A35" s="165"/>
      <c r="B35" s="160" t="s">
        <v>1028</v>
      </c>
      <c r="C35" s="72" t="s">
        <v>1061</v>
      </c>
      <c r="D35" s="48" t="s">
        <v>974</v>
      </c>
      <c r="E35" s="49">
        <v>15</v>
      </c>
      <c r="F35" s="50" t="s">
        <v>975</v>
      </c>
      <c r="G35" s="49">
        <v>11.84</v>
      </c>
      <c r="H35" s="51">
        <f t="shared" si="5"/>
        <v>177.6</v>
      </c>
      <c r="I35" s="89"/>
      <c r="J35" s="89"/>
      <c r="K35" s="90">
        <f t="shared" si="1"/>
        <v>0</v>
      </c>
      <c r="L35" s="62">
        <f t="shared" si="2"/>
        <v>0</v>
      </c>
      <c r="M35" s="61">
        <f t="shared" si="3"/>
        <v>0</v>
      </c>
      <c r="N35" s="63">
        <f t="shared" si="4"/>
        <v>0</v>
      </c>
      <c r="O35" s="64">
        <f t="shared" ref="O35:O38" si="24">I35/E35</f>
        <v>0</v>
      </c>
      <c r="P35" s="65">
        <f t="shared" ref="P35:P38" si="25">J35/E35</f>
        <v>0</v>
      </c>
      <c r="Q35" s="66">
        <f t="shared" ref="Q35:Q38" si="26">O35+P35</f>
        <v>0</v>
      </c>
    </row>
    <row r="36" spans="1:17" ht="22.5">
      <c r="A36" s="165"/>
      <c r="B36" s="160" t="s">
        <v>1029</v>
      </c>
      <c r="C36" s="72" t="s">
        <v>1062</v>
      </c>
      <c r="D36" s="48" t="s">
        <v>976</v>
      </c>
      <c r="E36" s="49">
        <v>1</v>
      </c>
      <c r="F36" s="50" t="s">
        <v>977</v>
      </c>
      <c r="G36" s="49">
        <v>262.66000000000003</v>
      </c>
      <c r="H36" s="51">
        <f t="shared" si="5"/>
        <v>262.66000000000003</v>
      </c>
      <c r="I36" s="89"/>
      <c r="J36" s="89"/>
      <c r="K36" s="90">
        <f t="shared" si="1"/>
        <v>0</v>
      </c>
      <c r="L36" s="62">
        <f t="shared" si="2"/>
        <v>0</v>
      </c>
      <c r="M36" s="61">
        <f t="shared" si="3"/>
        <v>0</v>
      </c>
      <c r="N36" s="63">
        <f t="shared" si="4"/>
        <v>0</v>
      </c>
      <c r="O36" s="64">
        <f t="shared" si="24"/>
        <v>0</v>
      </c>
      <c r="P36" s="65">
        <f t="shared" si="25"/>
        <v>0</v>
      </c>
      <c r="Q36" s="66">
        <f t="shared" si="26"/>
        <v>0</v>
      </c>
    </row>
    <row r="37" spans="1:17">
      <c r="A37" s="165"/>
      <c r="B37" s="160" t="s">
        <v>1030</v>
      </c>
      <c r="C37" s="72" t="s">
        <v>1063</v>
      </c>
      <c r="D37" s="48" t="s">
        <v>978</v>
      </c>
      <c r="E37" s="49">
        <v>1</v>
      </c>
      <c r="F37" s="50" t="s">
        <v>977</v>
      </c>
      <c r="G37" s="49">
        <v>9.5</v>
      </c>
      <c r="H37" s="51">
        <f t="shared" si="5"/>
        <v>9.5</v>
      </c>
      <c r="I37" s="89"/>
      <c r="J37" s="89"/>
      <c r="K37" s="90">
        <f t="shared" si="1"/>
        <v>0</v>
      </c>
      <c r="L37" s="62">
        <f t="shared" si="2"/>
        <v>0</v>
      </c>
      <c r="M37" s="61">
        <f t="shared" si="3"/>
        <v>0</v>
      </c>
      <c r="N37" s="63">
        <f t="shared" si="4"/>
        <v>0</v>
      </c>
      <c r="O37" s="64">
        <f t="shared" si="24"/>
        <v>0</v>
      </c>
      <c r="P37" s="65">
        <f t="shared" si="25"/>
        <v>0</v>
      </c>
      <c r="Q37" s="66">
        <f t="shared" si="26"/>
        <v>0</v>
      </c>
    </row>
    <row r="38" spans="1:17" ht="33.75">
      <c r="A38" s="165"/>
      <c r="B38" s="160" t="s">
        <v>1130</v>
      </c>
      <c r="C38" s="95" t="s">
        <v>1129</v>
      </c>
      <c r="D38" s="48" t="s">
        <v>1128</v>
      </c>
      <c r="E38" s="49">
        <v>2</v>
      </c>
      <c r="F38" s="50" t="s">
        <v>977</v>
      </c>
      <c r="G38" s="49">
        <v>1124.6199999999999</v>
      </c>
      <c r="H38" s="51">
        <f t="shared" si="5"/>
        <v>2249.2399999999998</v>
      </c>
      <c r="I38" s="89"/>
      <c r="J38" s="89"/>
      <c r="K38" s="90">
        <f t="shared" si="1"/>
        <v>0</v>
      </c>
      <c r="L38" s="62">
        <f t="shared" si="2"/>
        <v>0</v>
      </c>
      <c r="M38" s="61">
        <f t="shared" si="3"/>
        <v>0</v>
      </c>
      <c r="N38" s="63">
        <f t="shared" si="4"/>
        <v>0</v>
      </c>
      <c r="O38" s="64">
        <f t="shared" si="24"/>
        <v>0</v>
      </c>
      <c r="P38" s="65">
        <f t="shared" si="25"/>
        <v>0</v>
      </c>
      <c r="Q38" s="66">
        <f t="shared" si="26"/>
        <v>0</v>
      </c>
    </row>
    <row r="39" spans="1:17">
      <c r="A39" s="165"/>
      <c r="B39" s="160"/>
      <c r="C39" s="72"/>
      <c r="D39" s="48"/>
      <c r="E39" s="49"/>
      <c r="F39" s="50"/>
      <c r="G39" s="49"/>
      <c r="H39" s="51"/>
      <c r="I39" s="89"/>
      <c r="J39" s="89"/>
      <c r="K39" s="90"/>
      <c r="L39" s="62"/>
      <c r="M39" s="61"/>
      <c r="N39" s="63"/>
      <c r="O39" s="64"/>
      <c r="P39" s="65"/>
      <c r="Q39" s="69"/>
    </row>
    <row r="40" spans="1:17">
      <c r="A40" s="165"/>
      <c r="B40" s="161" t="s">
        <v>1031</v>
      </c>
      <c r="C40" s="107"/>
      <c r="D40" s="99" t="s">
        <v>979</v>
      </c>
      <c r="E40" s="100"/>
      <c r="F40" s="100"/>
      <c r="G40" s="100"/>
      <c r="H40" s="109">
        <f>SUM(H41:H44)</f>
        <v>4313.4699999999993</v>
      </c>
      <c r="I40" s="102"/>
      <c r="J40" s="102"/>
      <c r="K40" s="108"/>
      <c r="L40" s="124">
        <f>SUM(L41:L44)</f>
        <v>0</v>
      </c>
      <c r="M40" s="128">
        <f>SUM(M41:M44)</f>
        <v>2671.41</v>
      </c>
      <c r="N40" s="120">
        <f>SUM(N41:N44)</f>
        <v>2671.41</v>
      </c>
      <c r="O40" s="104">
        <f>L40/N40</f>
        <v>0</v>
      </c>
      <c r="P40" s="105">
        <f>M40/N40</f>
        <v>1</v>
      </c>
      <c r="Q40" s="106">
        <f>O40+P40</f>
        <v>1</v>
      </c>
    </row>
    <row r="41" spans="1:17">
      <c r="A41" s="165"/>
      <c r="B41" s="160" t="s">
        <v>1032</v>
      </c>
      <c r="C41" s="72" t="s">
        <v>1064</v>
      </c>
      <c r="D41" s="48" t="s">
        <v>980</v>
      </c>
      <c r="E41" s="49">
        <v>4</v>
      </c>
      <c r="F41" s="50" t="s">
        <v>969</v>
      </c>
      <c r="G41" s="49">
        <v>566.28</v>
      </c>
      <c r="H41" s="51">
        <f t="shared" si="5"/>
        <v>2265.12</v>
      </c>
      <c r="I41" s="89"/>
      <c r="J41" s="89">
        <v>4</v>
      </c>
      <c r="K41" s="90">
        <f t="shared" si="1"/>
        <v>4</v>
      </c>
      <c r="L41" s="62">
        <f t="shared" si="2"/>
        <v>0</v>
      </c>
      <c r="M41" s="61">
        <f t="shared" si="3"/>
        <v>2265.12</v>
      </c>
      <c r="N41" s="63">
        <f t="shared" si="4"/>
        <v>2265.12</v>
      </c>
      <c r="O41" s="64">
        <f t="shared" ref="O41" si="27">I41/E41</f>
        <v>0</v>
      </c>
      <c r="P41" s="65">
        <f t="shared" ref="P41" si="28">J41/E41</f>
        <v>1</v>
      </c>
      <c r="Q41" s="66">
        <f t="shared" ref="Q41" si="29">O41+P41</f>
        <v>1</v>
      </c>
    </row>
    <row r="42" spans="1:17" ht="22.5">
      <c r="A42" s="165"/>
      <c r="B42" s="160" t="s">
        <v>1033</v>
      </c>
      <c r="C42" s="72" t="s">
        <v>1065</v>
      </c>
      <c r="D42" s="48" t="s">
        <v>981</v>
      </c>
      <c r="E42" s="49">
        <v>423.97</v>
      </c>
      <c r="F42" s="50" t="s">
        <v>947</v>
      </c>
      <c r="G42" s="49">
        <v>0.45</v>
      </c>
      <c r="H42" s="51">
        <f t="shared" si="5"/>
        <v>190.79</v>
      </c>
      <c r="I42" s="89"/>
      <c r="J42" s="89">
        <v>423.97</v>
      </c>
      <c r="K42" s="90">
        <f t="shared" si="1"/>
        <v>423.97</v>
      </c>
      <c r="L42" s="62">
        <f t="shared" si="2"/>
        <v>0</v>
      </c>
      <c r="M42" s="61">
        <f t="shared" si="3"/>
        <v>190.79</v>
      </c>
      <c r="N42" s="63">
        <f t="shared" si="4"/>
        <v>190.79</v>
      </c>
      <c r="O42" s="64">
        <f t="shared" ref="O42:O44" si="30">I42/E42</f>
        <v>0</v>
      </c>
      <c r="P42" s="65">
        <f t="shared" ref="P42:P44" si="31">J42/E42</f>
        <v>1</v>
      </c>
      <c r="Q42" s="66">
        <f t="shared" ref="Q42:Q44" si="32">O42+P42</f>
        <v>1</v>
      </c>
    </row>
    <row r="43" spans="1:17" ht="22.5">
      <c r="A43" s="165"/>
      <c r="B43" s="160" t="s">
        <v>1034</v>
      </c>
      <c r="C43" s="72" t="s">
        <v>1066</v>
      </c>
      <c r="D43" s="48" t="s">
        <v>982</v>
      </c>
      <c r="E43" s="49">
        <v>13.8</v>
      </c>
      <c r="F43" s="50" t="s">
        <v>975</v>
      </c>
      <c r="G43" s="49">
        <v>118.99</v>
      </c>
      <c r="H43" s="51">
        <f t="shared" si="5"/>
        <v>1642.06</v>
      </c>
      <c r="I43" s="89"/>
      <c r="J43" s="89"/>
      <c r="K43" s="90">
        <f t="shared" si="1"/>
        <v>0</v>
      </c>
      <c r="L43" s="62">
        <f t="shared" si="2"/>
        <v>0</v>
      </c>
      <c r="M43" s="61">
        <f t="shared" si="3"/>
        <v>0</v>
      </c>
      <c r="N43" s="63">
        <f t="shared" si="4"/>
        <v>0</v>
      </c>
      <c r="O43" s="64">
        <f t="shared" si="30"/>
        <v>0</v>
      </c>
      <c r="P43" s="65">
        <f t="shared" si="31"/>
        <v>0</v>
      </c>
      <c r="Q43" s="66">
        <f t="shared" si="32"/>
        <v>0</v>
      </c>
    </row>
    <row r="44" spans="1:17">
      <c r="A44" s="165"/>
      <c r="B44" s="160"/>
      <c r="C44" s="70" t="s">
        <v>1127</v>
      </c>
      <c r="D44" s="92" t="s">
        <v>1126</v>
      </c>
      <c r="E44" s="93">
        <v>2</v>
      </c>
      <c r="F44" s="94"/>
      <c r="G44" s="93">
        <v>107.75</v>
      </c>
      <c r="H44" s="51">
        <f t="shared" si="5"/>
        <v>215.5</v>
      </c>
      <c r="I44" s="89"/>
      <c r="J44" s="89">
        <v>2</v>
      </c>
      <c r="K44" s="90">
        <f t="shared" si="1"/>
        <v>2</v>
      </c>
      <c r="L44" s="62">
        <f t="shared" si="2"/>
        <v>0</v>
      </c>
      <c r="M44" s="61">
        <f t="shared" si="3"/>
        <v>215.5</v>
      </c>
      <c r="N44" s="63">
        <f t="shared" si="4"/>
        <v>215.5</v>
      </c>
      <c r="O44" s="64">
        <f t="shared" si="30"/>
        <v>0</v>
      </c>
      <c r="P44" s="65">
        <f t="shared" si="31"/>
        <v>1</v>
      </c>
      <c r="Q44" s="66">
        <f t="shared" si="32"/>
        <v>1</v>
      </c>
    </row>
    <row r="45" spans="1:17">
      <c r="A45" s="165"/>
      <c r="B45" s="161" t="s">
        <v>1036</v>
      </c>
      <c r="C45" s="111"/>
      <c r="D45" s="112" t="s">
        <v>1035</v>
      </c>
      <c r="E45" s="113"/>
      <c r="F45" s="111"/>
      <c r="G45" s="113"/>
      <c r="H45" s="109">
        <f>SUM(H46:H47)</f>
        <v>8161.1200000000008</v>
      </c>
      <c r="I45" s="114"/>
      <c r="J45" s="114"/>
      <c r="K45" s="110"/>
      <c r="L45" s="124">
        <f>SUM(L46:L47)</f>
        <v>0</v>
      </c>
      <c r="M45" s="128">
        <f>SUM(M46:M47)</f>
        <v>8161.1200000000008</v>
      </c>
      <c r="N45" s="120">
        <f>SUM(N46:N47)</f>
        <v>8161.1200000000008</v>
      </c>
      <c r="O45" s="104">
        <f>L45/N45</f>
        <v>0</v>
      </c>
      <c r="P45" s="105">
        <f>M45/N45</f>
        <v>1</v>
      </c>
      <c r="Q45" s="106">
        <f>O45+P45</f>
        <v>1</v>
      </c>
    </row>
    <row r="46" spans="1:17">
      <c r="A46" s="165"/>
      <c r="B46" s="162" t="s">
        <v>1040</v>
      </c>
      <c r="C46" s="73" t="s">
        <v>1039</v>
      </c>
      <c r="D46" s="74" t="s">
        <v>1037</v>
      </c>
      <c r="E46" s="71">
        <v>279.97000000000003</v>
      </c>
      <c r="F46" s="75" t="s">
        <v>1042</v>
      </c>
      <c r="G46" s="76">
        <v>6.57</v>
      </c>
      <c r="H46" s="51">
        <f t="shared" si="5"/>
        <v>1839.4</v>
      </c>
      <c r="I46" s="89"/>
      <c r="J46" s="89">
        <v>279.97000000000003</v>
      </c>
      <c r="K46" s="90">
        <f t="shared" si="1"/>
        <v>279.97000000000003</v>
      </c>
      <c r="L46" s="62">
        <f t="shared" si="2"/>
        <v>0</v>
      </c>
      <c r="M46" s="61">
        <f t="shared" si="3"/>
        <v>1839.4</v>
      </c>
      <c r="N46" s="63">
        <f t="shared" si="4"/>
        <v>1839.4</v>
      </c>
      <c r="O46" s="64">
        <f t="shared" ref="O46" si="33">I46/E46</f>
        <v>0</v>
      </c>
      <c r="P46" s="65">
        <f t="shared" ref="P46" si="34">J46/E46</f>
        <v>1</v>
      </c>
      <c r="Q46" s="66">
        <f t="shared" ref="Q46" si="35">O46+P46</f>
        <v>1</v>
      </c>
    </row>
    <row r="47" spans="1:17" ht="34.5">
      <c r="A47" s="165"/>
      <c r="B47" s="162" t="s">
        <v>1041</v>
      </c>
      <c r="C47" s="73">
        <v>88471</v>
      </c>
      <c r="D47" s="74" t="s">
        <v>1038</v>
      </c>
      <c r="E47" s="71">
        <v>279.97000000000003</v>
      </c>
      <c r="F47" s="75" t="s">
        <v>1042</v>
      </c>
      <c r="G47" s="77">
        <v>22.58</v>
      </c>
      <c r="H47" s="51">
        <f t="shared" si="5"/>
        <v>6321.72</v>
      </c>
      <c r="I47" s="89"/>
      <c r="J47" s="89">
        <v>279.97000000000003</v>
      </c>
      <c r="K47" s="90">
        <f t="shared" si="1"/>
        <v>279.97000000000003</v>
      </c>
      <c r="L47" s="62">
        <f t="shared" si="2"/>
        <v>0</v>
      </c>
      <c r="M47" s="61">
        <f t="shared" si="3"/>
        <v>6321.72</v>
      </c>
      <c r="N47" s="63">
        <f t="shared" si="4"/>
        <v>6321.72</v>
      </c>
      <c r="O47" s="64">
        <f t="shared" ref="O47" si="36">I47/E47</f>
        <v>0</v>
      </c>
      <c r="P47" s="65">
        <f t="shared" ref="P47" si="37">J47/E47</f>
        <v>1</v>
      </c>
      <c r="Q47" s="66">
        <f t="shared" ref="Q47" si="38">O47+P47</f>
        <v>1</v>
      </c>
    </row>
    <row r="48" spans="1:17">
      <c r="A48" s="165"/>
      <c r="B48" s="158" t="s">
        <v>983</v>
      </c>
      <c r="C48" s="78"/>
      <c r="D48" s="79" t="s">
        <v>984</v>
      </c>
      <c r="E48" s="80"/>
      <c r="F48" s="80"/>
      <c r="G48" s="80"/>
      <c r="H48" s="85">
        <f>SUM(H49:H61)/2</f>
        <v>35577.099999999991</v>
      </c>
      <c r="I48" s="87"/>
      <c r="J48" s="87"/>
      <c r="K48" s="91"/>
      <c r="L48" s="125">
        <f>SUM(L49:L61)/2</f>
        <v>0</v>
      </c>
      <c r="M48" s="129">
        <f>SUM(M49:M61)/2</f>
        <v>10168.66</v>
      </c>
      <c r="N48" s="121">
        <f>SUM(N49:N61)/2</f>
        <v>10168.66</v>
      </c>
      <c r="O48" s="82">
        <f>L48/N48</f>
        <v>0</v>
      </c>
      <c r="P48" s="83">
        <f>M48/N48</f>
        <v>1</v>
      </c>
      <c r="Q48" s="84">
        <f>O48+P48</f>
        <v>1</v>
      </c>
    </row>
    <row r="49" spans="1:17">
      <c r="A49" s="165"/>
      <c r="B49" s="159" t="s">
        <v>1067</v>
      </c>
      <c r="C49" s="98"/>
      <c r="D49" s="99" t="s">
        <v>945</v>
      </c>
      <c r="E49" s="100"/>
      <c r="F49" s="100"/>
      <c r="G49" s="100"/>
      <c r="H49" s="109">
        <f>SUM(H50)</f>
        <v>170.45</v>
      </c>
      <c r="I49" s="102"/>
      <c r="J49" s="102"/>
      <c r="K49" s="108"/>
      <c r="L49" s="124">
        <f>SUM(L50)</f>
        <v>0</v>
      </c>
      <c r="M49" s="128">
        <f>SUM(M50)</f>
        <v>170.45</v>
      </c>
      <c r="N49" s="120">
        <f>SUM(N50)</f>
        <v>170.45</v>
      </c>
      <c r="O49" s="104">
        <f>L49/N49</f>
        <v>0</v>
      </c>
      <c r="P49" s="105">
        <f>M49/N49</f>
        <v>1</v>
      </c>
      <c r="Q49" s="106">
        <f>O49+P49</f>
        <v>1</v>
      </c>
    </row>
    <row r="50" spans="1:17" ht="33.75">
      <c r="A50" s="165"/>
      <c r="B50" s="163" t="s">
        <v>1068</v>
      </c>
      <c r="C50" s="72" t="s">
        <v>1069</v>
      </c>
      <c r="D50" s="48" t="s">
        <v>985</v>
      </c>
      <c r="E50" s="49">
        <v>532.65</v>
      </c>
      <c r="F50" s="50" t="s">
        <v>947</v>
      </c>
      <c r="G50" s="49">
        <v>0.32</v>
      </c>
      <c r="H50" s="51">
        <f t="shared" si="5"/>
        <v>170.45</v>
      </c>
      <c r="I50" s="89"/>
      <c r="J50" s="89">
        <v>532.65</v>
      </c>
      <c r="K50" s="90">
        <f t="shared" si="1"/>
        <v>532.65</v>
      </c>
      <c r="L50" s="62">
        <f t="shared" si="2"/>
        <v>0</v>
      </c>
      <c r="M50" s="61">
        <f t="shared" si="3"/>
        <v>170.45</v>
      </c>
      <c r="N50" s="63">
        <f t="shared" si="4"/>
        <v>170.45</v>
      </c>
      <c r="O50" s="64">
        <f t="shared" ref="O50" si="39">I50/E50</f>
        <v>0</v>
      </c>
      <c r="P50" s="65">
        <f t="shared" ref="P50" si="40">J50/E50</f>
        <v>1</v>
      </c>
      <c r="Q50" s="66">
        <f t="shared" ref="Q50" si="41">O50+P50</f>
        <v>1</v>
      </c>
    </row>
    <row r="51" spans="1:17">
      <c r="A51" s="165"/>
      <c r="B51" s="159" t="s">
        <v>1070</v>
      </c>
      <c r="C51" s="98"/>
      <c r="D51" s="99" t="s">
        <v>986</v>
      </c>
      <c r="E51" s="100">
        <v>0</v>
      </c>
      <c r="F51" s="100"/>
      <c r="G51" s="100"/>
      <c r="H51" s="109">
        <f>SUM(H52)</f>
        <v>830.93</v>
      </c>
      <c r="I51" s="102"/>
      <c r="J51" s="102"/>
      <c r="K51" s="108">
        <f t="shared" si="1"/>
        <v>0</v>
      </c>
      <c r="L51" s="124">
        <f>SUM(L52)</f>
        <v>0</v>
      </c>
      <c r="M51" s="128">
        <f>SUM(M52)</f>
        <v>830.93</v>
      </c>
      <c r="N51" s="120">
        <f>SUM(N52)</f>
        <v>830.93</v>
      </c>
      <c r="O51" s="104">
        <f>L51/N51</f>
        <v>0</v>
      </c>
      <c r="P51" s="105">
        <f>M51/N51</f>
        <v>1</v>
      </c>
      <c r="Q51" s="106">
        <f>O51+P51</f>
        <v>1</v>
      </c>
    </row>
    <row r="52" spans="1:17" ht="22.5">
      <c r="A52" s="165"/>
      <c r="B52" s="163" t="s">
        <v>1071</v>
      </c>
      <c r="C52" s="72" t="s">
        <v>1072</v>
      </c>
      <c r="D52" s="48" t="s">
        <v>987</v>
      </c>
      <c r="E52" s="49">
        <v>532.65</v>
      </c>
      <c r="F52" s="50" t="s">
        <v>947</v>
      </c>
      <c r="G52" s="49">
        <v>1.56</v>
      </c>
      <c r="H52" s="51">
        <f t="shared" si="5"/>
        <v>830.93</v>
      </c>
      <c r="I52" s="89"/>
      <c r="J52" s="89">
        <v>532.65</v>
      </c>
      <c r="K52" s="90">
        <f t="shared" si="1"/>
        <v>532.65</v>
      </c>
      <c r="L52" s="62">
        <f t="shared" si="2"/>
        <v>0</v>
      </c>
      <c r="M52" s="61">
        <f t="shared" si="3"/>
        <v>830.93</v>
      </c>
      <c r="N52" s="63">
        <f t="shared" si="4"/>
        <v>830.93</v>
      </c>
      <c r="O52" s="64">
        <f t="shared" ref="O52" si="42">I52/E52</f>
        <v>0</v>
      </c>
      <c r="P52" s="65">
        <f t="shared" ref="P52" si="43">J52/E52</f>
        <v>1</v>
      </c>
      <c r="Q52" s="66">
        <f t="shared" ref="Q52" si="44">O52+P52</f>
        <v>1</v>
      </c>
    </row>
    <row r="53" spans="1:17">
      <c r="A53" s="165"/>
      <c r="B53" s="159" t="s">
        <v>1073</v>
      </c>
      <c r="C53" s="98"/>
      <c r="D53" s="99" t="s">
        <v>966</v>
      </c>
      <c r="E53" s="100">
        <v>0</v>
      </c>
      <c r="F53" s="100"/>
      <c r="G53" s="100"/>
      <c r="H53" s="109">
        <f>SUM(H54:H57)</f>
        <v>34156.79</v>
      </c>
      <c r="I53" s="102"/>
      <c r="J53" s="102"/>
      <c r="K53" s="108">
        <f t="shared" si="1"/>
        <v>0</v>
      </c>
      <c r="L53" s="124">
        <f>SUM(L54:L57)</f>
        <v>0</v>
      </c>
      <c r="M53" s="128">
        <f>SUM(M54:M57)</f>
        <v>9167.2799999999988</v>
      </c>
      <c r="N53" s="120">
        <f>SUM(N54:N57)</f>
        <v>9167.2799999999988</v>
      </c>
      <c r="O53" s="104">
        <f>L53/N53</f>
        <v>0</v>
      </c>
      <c r="P53" s="105">
        <f>M53/N53</f>
        <v>1</v>
      </c>
      <c r="Q53" s="106">
        <f>O53+P53</f>
        <v>1</v>
      </c>
    </row>
    <row r="54" spans="1:17" ht="33.75">
      <c r="A54" s="165"/>
      <c r="B54" s="163" t="s">
        <v>1074</v>
      </c>
      <c r="C54" s="72" t="s">
        <v>1075</v>
      </c>
      <c r="D54" s="48" t="s">
        <v>988</v>
      </c>
      <c r="E54" s="49">
        <v>0</v>
      </c>
      <c r="F54" s="50" t="s">
        <v>947</v>
      </c>
      <c r="G54" s="49">
        <v>65.39</v>
      </c>
      <c r="H54" s="51">
        <f t="shared" si="5"/>
        <v>0</v>
      </c>
      <c r="I54" s="89"/>
      <c r="J54" s="89"/>
      <c r="K54" s="90">
        <f t="shared" si="1"/>
        <v>0</v>
      </c>
      <c r="L54" s="62">
        <f t="shared" si="2"/>
        <v>0</v>
      </c>
      <c r="M54" s="61">
        <f t="shared" si="3"/>
        <v>0</v>
      </c>
      <c r="N54" s="63">
        <f t="shared" si="4"/>
        <v>0</v>
      </c>
      <c r="O54" s="64"/>
      <c r="P54" s="65"/>
      <c r="Q54" s="66"/>
    </row>
    <row r="55" spans="1:17" ht="33.75">
      <c r="A55" s="165"/>
      <c r="B55" s="163" t="s">
        <v>1076</v>
      </c>
      <c r="C55" s="72" t="s">
        <v>1077</v>
      </c>
      <c r="D55" s="48" t="s">
        <v>989</v>
      </c>
      <c r="E55" s="49">
        <v>0</v>
      </c>
      <c r="F55" s="50" t="s">
        <v>975</v>
      </c>
      <c r="G55" s="49">
        <v>28.91</v>
      </c>
      <c r="H55" s="51">
        <f t="shared" si="5"/>
        <v>0</v>
      </c>
      <c r="I55" s="89"/>
      <c r="J55" s="89"/>
      <c r="K55" s="90">
        <f t="shared" si="1"/>
        <v>0</v>
      </c>
      <c r="L55" s="62">
        <f t="shared" si="2"/>
        <v>0</v>
      </c>
      <c r="M55" s="61">
        <f t="shared" si="3"/>
        <v>0</v>
      </c>
      <c r="N55" s="63">
        <f t="shared" si="4"/>
        <v>0</v>
      </c>
      <c r="O55" s="64"/>
      <c r="P55" s="65"/>
      <c r="Q55" s="66"/>
    </row>
    <row r="56" spans="1:17" ht="22.5">
      <c r="A56" s="165"/>
      <c r="B56" s="163" t="s">
        <v>1078</v>
      </c>
      <c r="C56" s="72" t="s">
        <v>1079</v>
      </c>
      <c r="D56" s="48" t="s">
        <v>1080</v>
      </c>
      <c r="E56" s="49">
        <v>532.65</v>
      </c>
      <c r="F56" s="50" t="s">
        <v>947</v>
      </c>
      <c r="G56" s="49">
        <v>55.65</v>
      </c>
      <c r="H56" s="51">
        <f t="shared" si="5"/>
        <v>29641.97</v>
      </c>
      <c r="I56" s="89"/>
      <c r="J56" s="89">
        <v>108</v>
      </c>
      <c r="K56" s="90">
        <f t="shared" si="1"/>
        <v>108</v>
      </c>
      <c r="L56" s="62">
        <f t="shared" si="2"/>
        <v>0</v>
      </c>
      <c r="M56" s="61">
        <f t="shared" si="3"/>
        <v>6010.2</v>
      </c>
      <c r="N56" s="63">
        <f t="shared" si="4"/>
        <v>6010.2</v>
      </c>
      <c r="O56" s="64">
        <f t="shared" ref="O56" si="45">I56/E56</f>
        <v>0</v>
      </c>
      <c r="P56" s="65">
        <f t="shared" ref="P56" si="46">J56/E56</f>
        <v>0.20275978597578148</v>
      </c>
      <c r="Q56" s="66">
        <f t="shared" ref="Q56" si="47">O56+P56</f>
        <v>0.20275978597578148</v>
      </c>
    </row>
    <row r="57" spans="1:17" ht="22.5">
      <c r="A57" s="165"/>
      <c r="B57" s="163" t="s">
        <v>1081</v>
      </c>
      <c r="C57" s="72" t="s">
        <v>1082</v>
      </c>
      <c r="D57" s="48" t="s">
        <v>1083</v>
      </c>
      <c r="E57" s="49">
        <v>202.64</v>
      </c>
      <c r="F57" s="50" t="s">
        <v>975</v>
      </c>
      <c r="G57" s="49">
        <v>22.28</v>
      </c>
      <c r="H57" s="51">
        <f t="shared" si="5"/>
        <v>4514.82</v>
      </c>
      <c r="I57" s="89"/>
      <c r="J57" s="89">
        <v>141.69999999999999</v>
      </c>
      <c r="K57" s="90">
        <f t="shared" si="1"/>
        <v>141.69999999999999</v>
      </c>
      <c r="L57" s="62">
        <f t="shared" si="2"/>
        <v>0</v>
      </c>
      <c r="M57" s="61">
        <f t="shared" si="3"/>
        <v>3157.08</v>
      </c>
      <c r="N57" s="63">
        <f t="shared" si="4"/>
        <v>3157.08</v>
      </c>
      <c r="O57" s="64">
        <f t="shared" ref="O57" si="48">I57/E57</f>
        <v>0</v>
      </c>
      <c r="P57" s="65">
        <f t="shared" ref="P57" si="49">J57/E57</f>
        <v>0.69926964074220288</v>
      </c>
      <c r="Q57" s="66">
        <f t="shared" ref="Q57" si="50">O57+P57</f>
        <v>0.69926964074220288</v>
      </c>
    </row>
    <row r="58" spans="1:17">
      <c r="A58" s="165"/>
      <c r="B58" s="163"/>
      <c r="C58" s="72"/>
      <c r="D58" s="48"/>
      <c r="E58" s="49"/>
      <c r="F58" s="50"/>
      <c r="G58" s="49"/>
      <c r="H58" s="51"/>
      <c r="I58" s="89"/>
      <c r="J58" s="89"/>
      <c r="K58" s="90"/>
      <c r="L58" s="62"/>
      <c r="M58" s="61"/>
      <c r="N58" s="63"/>
      <c r="O58" s="67"/>
      <c r="P58" s="68"/>
      <c r="Q58" s="66"/>
    </row>
    <row r="59" spans="1:17">
      <c r="A59" s="165"/>
      <c r="B59" s="159" t="s">
        <v>1084</v>
      </c>
      <c r="C59" s="98"/>
      <c r="D59" s="99" t="s">
        <v>979</v>
      </c>
      <c r="E59" s="100"/>
      <c r="F59" s="100"/>
      <c r="G59" s="100"/>
      <c r="H59" s="109">
        <f>SUM(H60:H61)</f>
        <v>418.93</v>
      </c>
      <c r="I59" s="102"/>
      <c r="J59" s="102"/>
      <c r="K59" s="108"/>
      <c r="L59" s="124">
        <f>SUM(L60:L61)</f>
        <v>0</v>
      </c>
      <c r="M59" s="128">
        <f>SUM(M60:M61)</f>
        <v>0</v>
      </c>
      <c r="N59" s="120">
        <f>SUM(N60:N61)</f>
        <v>0</v>
      </c>
      <c r="O59" s="104">
        <f>L59/H59</f>
        <v>0</v>
      </c>
      <c r="P59" s="105">
        <f>M59/H59</f>
        <v>0</v>
      </c>
      <c r="Q59" s="106">
        <f>O59+P59</f>
        <v>0</v>
      </c>
    </row>
    <row r="60" spans="1:17">
      <c r="A60" s="165"/>
      <c r="B60" s="163" t="s">
        <v>1085</v>
      </c>
      <c r="C60" s="72" t="s">
        <v>1086</v>
      </c>
      <c r="D60" s="48" t="s">
        <v>990</v>
      </c>
      <c r="E60" s="49">
        <v>35.729999999999997</v>
      </c>
      <c r="F60" s="50" t="s">
        <v>947</v>
      </c>
      <c r="G60" s="49">
        <v>4.42</v>
      </c>
      <c r="H60" s="51">
        <f t="shared" si="5"/>
        <v>157.93</v>
      </c>
      <c r="I60" s="89"/>
      <c r="J60" s="89"/>
      <c r="K60" s="90">
        <f t="shared" si="1"/>
        <v>0</v>
      </c>
      <c r="L60" s="62">
        <f t="shared" si="2"/>
        <v>0</v>
      </c>
      <c r="M60" s="61">
        <f t="shared" si="3"/>
        <v>0</v>
      </c>
      <c r="N60" s="63">
        <f t="shared" si="4"/>
        <v>0</v>
      </c>
      <c r="O60" s="64">
        <f t="shared" ref="O60:O61" si="51">I60/E60</f>
        <v>0</v>
      </c>
      <c r="P60" s="65">
        <f t="shared" ref="P60:P61" si="52">J60/E60</f>
        <v>0</v>
      </c>
      <c r="Q60" s="66">
        <f t="shared" ref="Q60:Q61" si="53">O60+P60</f>
        <v>0</v>
      </c>
    </row>
    <row r="61" spans="1:17">
      <c r="A61" s="165"/>
      <c r="B61" s="163" t="s">
        <v>1087</v>
      </c>
      <c r="C61" s="72" t="s">
        <v>1088</v>
      </c>
      <c r="D61" s="48" t="s">
        <v>991</v>
      </c>
      <c r="E61" s="49">
        <v>532.65</v>
      </c>
      <c r="F61" s="50" t="s">
        <v>992</v>
      </c>
      <c r="G61" s="49">
        <v>0.49</v>
      </c>
      <c r="H61" s="51">
        <f t="shared" si="5"/>
        <v>261</v>
      </c>
      <c r="I61" s="89"/>
      <c r="J61" s="89"/>
      <c r="K61" s="90">
        <f t="shared" si="1"/>
        <v>0</v>
      </c>
      <c r="L61" s="62">
        <f t="shared" si="2"/>
        <v>0</v>
      </c>
      <c r="M61" s="61">
        <f t="shared" si="3"/>
        <v>0</v>
      </c>
      <c r="N61" s="63">
        <f t="shared" si="4"/>
        <v>0</v>
      </c>
      <c r="O61" s="64">
        <f t="shared" si="51"/>
        <v>0</v>
      </c>
      <c r="P61" s="65">
        <f t="shared" si="52"/>
        <v>0</v>
      </c>
      <c r="Q61" s="66">
        <f t="shared" si="53"/>
        <v>0</v>
      </c>
    </row>
    <row r="62" spans="1:17">
      <c r="A62" s="165"/>
      <c r="B62" s="158" t="s">
        <v>993</v>
      </c>
      <c r="C62" s="78"/>
      <c r="D62" s="79" t="s">
        <v>994</v>
      </c>
      <c r="E62" s="80"/>
      <c r="F62" s="80"/>
      <c r="G62" s="80"/>
      <c r="H62" s="85">
        <f>SUM(H63:H74)/2</f>
        <v>26472.15</v>
      </c>
      <c r="I62" s="87"/>
      <c r="J62" s="87"/>
      <c r="K62" s="91"/>
      <c r="L62" s="125">
        <f>SUM(L63:L74)/2</f>
        <v>0</v>
      </c>
      <c r="M62" s="129">
        <f>SUM(M63:M74)/2</f>
        <v>2052.4699999999998</v>
      </c>
      <c r="N62" s="121">
        <f>SUM(N63:N74)/2</f>
        <v>2052.4699999999998</v>
      </c>
      <c r="O62" s="82">
        <f>L62/N62</f>
        <v>0</v>
      </c>
      <c r="P62" s="83">
        <f>M62/N62</f>
        <v>1</v>
      </c>
      <c r="Q62" s="86">
        <f t="shared" ref="Q62" si="54">O62+P62</f>
        <v>1</v>
      </c>
    </row>
    <row r="63" spans="1:17">
      <c r="A63" s="165"/>
      <c r="B63" s="159" t="s">
        <v>1089</v>
      </c>
      <c r="C63" s="98"/>
      <c r="D63" s="99" t="s">
        <v>945</v>
      </c>
      <c r="E63" s="100">
        <v>0</v>
      </c>
      <c r="F63" s="100"/>
      <c r="G63" s="100"/>
      <c r="H63" s="109">
        <f>SUM(H64)</f>
        <v>129.4</v>
      </c>
      <c r="I63" s="102"/>
      <c r="J63" s="102"/>
      <c r="K63" s="108">
        <f t="shared" si="1"/>
        <v>0</v>
      </c>
      <c r="L63" s="124">
        <f>SUM(L64)</f>
        <v>0</v>
      </c>
      <c r="M63" s="128">
        <f>SUM(M64)</f>
        <v>129.43</v>
      </c>
      <c r="N63" s="120">
        <f>SUM(N64)</f>
        <v>129.43</v>
      </c>
      <c r="O63" s="104">
        <f>L63/N63</f>
        <v>0</v>
      </c>
      <c r="P63" s="105">
        <f>M63/N63</f>
        <v>1</v>
      </c>
      <c r="Q63" s="106">
        <f>O63+P63</f>
        <v>1</v>
      </c>
    </row>
    <row r="64" spans="1:17" ht="33.75">
      <c r="A64" s="165"/>
      <c r="B64" s="163" t="s">
        <v>1090</v>
      </c>
      <c r="C64" s="72" t="s">
        <v>1069</v>
      </c>
      <c r="D64" s="48" t="s">
        <v>985</v>
      </c>
      <c r="E64" s="49">
        <v>404.36</v>
      </c>
      <c r="F64" s="50" t="s">
        <v>947</v>
      </c>
      <c r="G64" s="49">
        <v>0.32</v>
      </c>
      <c r="H64" s="51">
        <f t="shared" si="5"/>
        <v>129.4</v>
      </c>
      <c r="I64" s="89"/>
      <c r="J64" s="89">
        <v>404.46</v>
      </c>
      <c r="K64" s="90">
        <f t="shared" si="1"/>
        <v>404.46</v>
      </c>
      <c r="L64" s="62">
        <f t="shared" si="2"/>
        <v>0</v>
      </c>
      <c r="M64" s="61">
        <f t="shared" si="3"/>
        <v>129.43</v>
      </c>
      <c r="N64" s="63">
        <f t="shared" si="4"/>
        <v>129.43</v>
      </c>
      <c r="O64" s="64">
        <f t="shared" ref="O64" si="55">I64/E64</f>
        <v>0</v>
      </c>
      <c r="P64" s="65">
        <f t="shared" ref="P64" si="56">J64/E64</f>
        <v>1.0002473043822335</v>
      </c>
      <c r="Q64" s="66">
        <f t="shared" ref="Q64" si="57">O64+P64</f>
        <v>1.0002473043822335</v>
      </c>
    </row>
    <row r="65" spans="1:17">
      <c r="A65" s="165"/>
      <c r="B65" s="159" t="s">
        <v>1091</v>
      </c>
      <c r="C65" s="98"/>
      <c r="D65" s="99" t="s">
        <v>986</v>
      </c>
      <c r="E65" s="100">
        <v>0</v>
      </c>
      <c r="F65" s="100"/>
      <c r="G65" s="100"/>
      <c r="H65" s="109">
        <f>SUM(H66)</f>
        <v>630.79999999999995</v>
      </c>
      <c r="I65" s="102"/>
      <c r="J65" s="102"/>
      <c r="K65" s="108">
        <f t="shared" si="1"/>
        <v>0</v>
      </c>
      <c r="L65" s="124">
        <f>SUM(L66)</f>
        <v>0</v>
      </c>
      <c r="M65" s="128">
        <f>SUM(M66)</f>
        <v>630.79999999999995</v>
      </c>
      <c r="N65" s="120">
        <f>SUM(N66)</f>
        <v>630.79999999999995</v>
      </c>
      <c r="O65" s="104">
        <f>L65/N65</f>
        <v>0</v>
      </c>
      <c r="P65" s="105">
        <f>M65/N65</f>
        <v>1</v>
      </c>
      <c r="Q65" s="106">
        <f>O65+P65</f>
        <v>1</v>
      </c>
    </row>
    <row r="66" spans="1:17" ht="22.5">
      <c r="A66" s="165"/>
      <c r="B66" s="163" t="s">
        <v>1092</v>
      </c>
      <c r="C66" s="72" t="s">
        <v>1072</v>
      </c>
      <c r="D66" s="48" t="s">
        <v>987</v>
      </c>
      <c r="E66" s="49">
        <v>404.36</v>
      </c>
      <c r="F66" s="50" t="s">
        <v>947</v>
      </c>
      <c r="G66" s="49">
        <v>1.56</v>
      </c>
      <c r="H66" s="51">
        <f t="shared" si="5"/>
        <v>630.79999999999995</v>
      </c>
      <c r="I66" s="89"/>
      <c r="J66" s="89">
        <v>404.36</v>
      </c>
      <c r="K66" s="90">
        <f t="shared" si="1"/>
        <v>404.36</v>
      </c>
      <c r="L66" s="62">
        <f t="shared" si="2"/>
        <v>0</v>
      </c>
      <c r="M66" s="61">
        <f t="shared" si="3"/>
        <v>630.79999999999995</v>
      </c>
      <c r="N66" s="63">
        <f t="shared" si="4"/>
        <v>630.79999999999995</v>
      </c>
      <c r="O66" s="64">
        <f t="shared" ref="O66" si="58">I66/E66</f>
        <v>0</v>
      </c>
      <c r="P66" s="65">
        <f t="shared" ref="P66" si="59">J66/E66</f>
        <v>1</v>
      </c>
      <c r="Q66" s="66">
        <f t="shared" ref="Q66" si="60">O66+P66</f>
        <v>1</v>
      </c>
    </row>
    <row r="67" spans="1:17">
      <c r="A67" s="165"/>
      <c r="B67" s="159" t="s">
        <v>1093</v>
      </c>
      <c r="C67" s="98"/>
      <c r="D67" s="99" t="s">
        <v>966</v>
      </c>
      <c r="E67" s="100">
        <v>0</v>
      </c>
      <c r="F67" s="100"/>
      <c r="G67" s="100"/>
      <c r="H67" s="109">
        <f>SUM(H68:H71)</f>
        <v>25444.93</v>
      </c>
      <c r="I67" s="102"/>
      <c r="J67" s="102"/>
      <c r="K67" s="108">
        <f t="shared" si="1"/>
        <v>0</v>
      </c>
      <c r="L67" s="124">
        <f>SUM(L68:L71)</f>
        <v>0</v>
      </c>
      <c r="M67" s="128">
        <f>SUM(M68:M71)</f>
        <v>1292.24</v>
      </c>
      <c r="N67" s="120">
        <f>SUM(N68:N71)</f>
        <v>1292.24</v>
      </c>
      <c r="O67" s="104">
        <f>L67/N67</f>
        <v>0</v>
      </c>
      <c r="P67" s="105">
        <f>M67/N67</f>
        <v>1</v>
      </c>
      <c r="Q67" s="106">
        <f>O67+P67</f>
        <v>1</v>
      </c>
    </row>
    <row r="68" spans="1:17" ht="33.75">
      <c r="A68" s="165"/>
      <c r="B68" s="163" t="s">
        <v>1094</v>
      </c>
      <c r="C68" s="72" t="s">
        <v>1075</v>
      </c>
      <c r="D68" s="48" t="s">
        <v>988</v>
      </c>
      <c r="E68" s="49">
        <v>0</v>
      </c>
      <c r="F68" s="50" t="s">
        <v>947</v>
      </c>
      <c r="G68" s="49">
        <v>65.39</v>
      </c>
      <c r="H68" s="51">
        <f t="shared" si="5"/>
        <v>0</v>
      </c>
      <c r="I68" s="89"/>
      <c r="J68" s="89"/>
      <c r="K68" s="90">
        <f t="shared" si="1"/>
        <v>0</v>
      </c>
      <c r="L68" s="62">
        <f t="shared" si="2"/>
        <v>0</v>
      </c>
      <c r="M68" s="61">
        <f t="shared" si="3"/>
        <v>0</v>
      </c>
      <c r="N68" s="63">
        <f t="shared" si="4"/>
        <v>0</v>
      </c>
      <c r="O68" s="64"/>
      <c r="P68" s="65"/>
      <c r="Q68" s="66"/>
    </row>
    <row r="69" spans="1:17" ht="33.75">
      <c r="A69" s="165"/>
      <c r="B69" s="163" t="s">
        <v>1095</v>
      </c>
      <c r="C69" s="72" t="s">
        <v>1077</v>
      </c>
      <c r="D69" s="48" t="s">
        <v>989</v>
      </c>
      <c r="E69" s="49">
        <v>0</v>
      </c>
      <c r="F69" s="50" t="s">
        <v>975</v>
      </c>
      <c r="G69" s="49">
        <v>28.91</v>
      </c>
      <c r="H69" s="51">
        <f t="shared" si="5"/>
        <v>0</v>
      </c>
      <c r="I69" s="89"/>
      <c r="J69" s="89"/>
      <c r="K69" s="90">
        <f t="shared" si="1"/>
        <v>0</v>
      </c>
      <c r="L69" s="62">
        <f t="shared" si="2"/>
        <v>0</v>
      </c>
      <c r="M69" s="61">
        <f t="shared" si="3"/>
        <v>0</v>
      </c>
      <c r="N69" s="63">
        <f t="shared" si="4"/>
        <v>0</v>
      </c>
      <c r="O69" s="64"/>
      <c r="P69" s="65"/>
      <c r="Q69" s="66"/>
    </row>
    <row r="70" spans="1:17" ht="22.5">
      <c r="A70" s="165"/>
      <c r="B70" s="163" t="s">
        <v>1096</v>
      </c>
      <c r="C70" s="72" t="s">
        <v>1079</v>
      </c>
      <c r="D70" s="48" t="s">
        <v>1080</v>
      </c>
      <c r="E70" s="49">
        <v>404.36</v>
      </c>
      <c r="F70" s="50" t="s">
        <v>947</v>
      </c>
      <c r="G70" s="49">
        <v>55.65</v>
      </c>
      <c r="H70" s="51">
        <f t="shared" si="5"/>
        <v>22502.63</v>
      </c>
      <c r="I70" s="89"/>
      <c r="J70" s="89"/>
      <c r="K70" s="90">
        <f t="shared" si="1"/>
        <v>0</v>
      </c>
      <c r="L70" s="62">
        <f t="shared" si="2"/>
        <v>0</v>
      </c>
      <c r="M70" s="61">
        <f t="shared" si="3"/>
        <v>0</v>
      </c>
      <c r="N70" s="63">
        <f t="shared" si="4"/>
        <v>0</v>
      </c>
      <c r="O70" s="64">
        <f t="shared" ref="O70:O71" si="61">I70/E70</f>
        <v>0</v>
      </c>
      <c r="P70" s="65">
        <f t="shared" ref="P70:P71" si="62">J70/E70</f>
        <v>0</v>
      </c>
      <c r="Q70" s="66">
        <f t="shared" ref="Q70:Q71" si="63">O70+P70</f>
        <v>0</v>
      </c>
    </row>
    <row r="71" spans="1:17" ht="22.5">
      <c r="A71" s="165"/>
      <c r="B71" s="163" t="s">
        <v>1097</v>
      </c>
      <c r="C71" s="72" t="s">
        <v>1082</v>
      </c>
      <c r="D71" s="48" t="s">
        <v>1083</v>
      </c>
      <c r="E71" s="49">
        <v>132.06</v>
      </c>
      <c r="F71" s="50" t="s">
        <v>975</v>
      </c>
      <c r="G71" s="49">
        <v>22.28</v>
      </c>
      <c r="H71" s="51">
        <f t="shared" si="5"/>
        <v>2942.3</v>
      </c>
      <c r="I71" s="89"/>
      <c r="J71" s="89">
        <v>58</v>
      </c>
      <c r="K71" s="90">
        <f t="shared" si="1"/>
        <v>58</v>
      </c>
      <c r="L71" s="62">
        <f t="shared" si="2"/>
        <v>0</v>
      </c>
      <c r="M71" s="61">
        <f t="shared" si="3"/>
        <v>1292.24</v>
      </c>
      <c r="N71" s="63">
        <f t="shared" si="4"/>
        <v>1292.24</v>
      </c>
      <c r="O71" s="64">
        <f t="shared" si="61"/>
        <v>0</v>
      </c>
      <c r="P71" s="65">
        <f t="shared" si="62"/>
        <v>0.43919430561865819</v>
      </c>
      <c r="Q71" s="66">
        <f t="shared" si="63"/>
        <v>0.43919430561865819</v>
      </c>
    </row>
    <row r="72" spans="1:17">
      <c r="A72" s="165"/>
      <c r="B72" s="159" t="s">
        <v>1098</v>
      </c>
      <c r="C72" s="98"/>
      <c r="D72" s="99" t="s">
        <v>979</v>
      </c>
      <c r="E72" s="100">
        <v>0</v>
      </c>
      <c r="F72" s="100"/>
      <c r="G72" s="100"/>
      <c r="H72" s="109">
        <f>SUM(H73:H74)</f>
        <v>267.02</v>
      </c>
      <c r="I72" s="102"/>
      <c r="J72" s="102"/>
      <c r="K72" s="108">
        <f t="shared" si="1"/>
        <v>0</v>
      </c>
      <c r="L72" s="124">
        <f>SUM(L73:L74)</f>
        <v>0</v>
      </c>
      <c r="M72" s="128">
        <f>SUM(M73:M74)</f>
        <v>0</v>
      </c>
      <c r="N72" s="120">
        <f>SUM(N73:N74)</f>
        <v>0</v>
      </c>
      <c r="O72" s="104">
        <f>L72/H72</f>
        <v>0</v>
      </c>
      <c r="P72" s="105">
        <f>M72/H72</f>
        <v>0</v>
      </c>
      <c r="Q72" s="106">
        <f>O72+P72</f>
        <v>0</v>
      </c>
    </row>
    <row r="73" spans="1:17">
      <c r="A73" s="165"/>
      <c r="B73" s="163" t="s">
        <v>1099</v>
      </c>
      <c r="C73" s="72" t="s">
        <v>1086</v>
      </c>
      <c r="D73" s="48" t="s">
        <v>995</v>
      </c>
      <c r="E73" s="49">
        <v>20.81</v>
      </c>
      <c r="F73" s="50" t="s">
        <v>973</v>
      </c>
      <c r="G73" s="49">
        <v>3.31</v>
      </c>
      <c r="H73" s="51">
        <f t="shared" si="5"/>
        <v>68.88</v>
      </c>
      <c r="I73" s="89"/>
      <c r="J73" s="89"/>
      <c r="K73" s="90">
        <f t="shared" si="1"/>
        <v>0</v>
      </c>
      <c r="L73" s="62">
        <f t="shared" si="2"/>
        <v>0</v>
      </c>
      <c r="M73" s="61">
        <f t="shared" si="3"/>
        <v>0</v>
      </c>
      <c r="N73" s="63">
        <f t="shared" si="4"/>
        <v>0</v>
      </c>
      <c r="O73" s="64">
        <f t="shared" ref="O73:O74" si="64">I73/E73</f>
        <v>0</v>
      </c>
      <c r="P73" s="65">
        <f t="shared" ref="P73:P74" si="65">J73/E73</f>
        <v>0</v>
      </c>
      <c r="Q73" s="66">
        <f t="shared" ref="Q73:Q74" si="66">O73+P73</f>
        <v>0</v>
      </c>
    </row>
    <row r="74" spans="1:17">
      <c r="A74" s="165"/>
      <c r="B74" s="163" t="s">
        <v>1100</v>
      </c>
      <c r="C74" s="72" t="s">
        <v>1088</v>
      </c>
      <c r="D74" s="48" t="s">
        <v>991</v>
      </c>
      <c r="E74" s="49">
        <v>404.36</v>
      </c>
      <c r="F74" s="50" t="s">
        <v>992</v>
      </c>
      <c r="G74" s="49">
        <v>0.49</v>
      </c>
      <c r="H74" s="51">
        <f t="shared" si="5"/>
        <v>198.14</v>
      </c>
      <c r="I74" s="89"/>
      <c r="J74" s="89"/>
      <c r="K74" s="90">
        <f t="shared" si="1"/>
        <v>0</v>
      </c>
      <c r="L74" s="62">
        <f t="shared" si="2"/>
        <v>0</v>
      </c>
      <c r="M74" s="61">
        <f t="shared" si="3"/>
        <v>0</v>
      </c>
      <c r="N74" s="63">
        <f t="shared" si="4"/>
        <v>0</v>
      </c>
      <c r="O74" s="64">
        <f t="shared" si="64"/>
        <v>0</v>
      </c>
      <c r="P74" s="65">
        <f t="shared" si="65"/>
        <v>0</v>
      </c>
      <c r="Q74" s="66">
        <f t="shared" si="66"/>
        <v>0</v>
      </c>
    </row>
    <row r="75" spans="1:17">
      <c r="A75" s="165"/>
      <c r="B75" s="158" t="s">
        <v>996</v>
      </c>
      <c r="C75" s="78"/>
      <c r="D75" s="79" t="s">
        <v>997</v>
      </c>
      <c r="E75" s="80"/>
      <c r="F75" s="80"/>
      <c r="G75" s="80"/>
      <c r="H75" s="85">
        <f>SUM(H76:H87)/2</f>
        <v>8206.75</v>
      </c>
      <c r="I75" s="87"/>
      <c r="J75" s="87"/>
      <c r="K75" s="91"/>
      <c r="L75" s="125">
        <f>SUM(L76:L87)/2</f>
        <v>0</v>
      </c>
      <c r="M75" s="129">
        <f>SUM(M76:M87)/2</f>
        <v>0</v>
      </c>
      <c r="N75" s="121">
        <f>SUM(N76:N87)/2</f>
        <v>0</v>
      </c>
      <c r="O75" s="82">
        <f>L75/H75</f>
        <v>0</v>
      </c>
      <c r="P75" s="83">
        <f>M75/H75</f>
        <v>0</v>
      </c>
      <c r="Q75" s="84">
        <f>O75+P75</f>
        <v>0</v>
      </c>
    </row>
    <row r="76" spans="1:17">
      <c r="A76" s="165"/>
      <c r="B76" s="159" t="s">
        <v>1101</v>
      </c>
      <c r="C76" s="98"/>
      <c r="D76" s="99" t="s">
        <v>945</v>
      </c>
      <c r="E76" s="100">
        <v>0</v>
      </c>
      <c r="F76" s="100"/>
      <c r="G76" s="100"/>
      <c r="H76" s="109">
        <f>SUM(H77)</f>
        <v>40.700000000000003</v>
      </c>
      <c r="I76" s="102"/>
      <c r="J76" s="102"/>
      <c r="K76" s="108">
        <f t="shared" si="1"/>
        <v>0</v>
      </c>
      <c r="L76" s="124">
        <f>SUM(L77)</f>
        <v>0</v>
      </c>
      <c r="M76" s="128">
        <f>SUM(M77)</f>
        <v>0</v>
      </c>
      <c r="N76" s="120">
        <f>SUM(N77)</f>
        <v>0</v>
      </c>
      <c r="O76" s="104">
        <f>L76/H76</f>
        <v>0</v>
      </c>
      <c r="P76" s="105">
        <f>M76/H76</f>
        <v>0</v>
      </c>
      <c r="Q76" s="106">
        <f>O76+P76</f>
        <v>0</v>
      </c>
    </row>
    <row r="77" spans="1:17" ht="33.75">
      <c r="A77" s="165"/>
      <c r="B77" s="163" t="s">
        <v>1102</v>
      </c>
      <c r="C77" s="72" t="s">
        <v>1069</v>
      </c>
      <c r="D77" s="48" t="s">
        <v>985</v>
      </c>
      <c r="E77" s="49">
        <v>127.18</v>
      </c>
      <c r="F77" s="50" t="s">
        <v>947</v>
      </c>
      <c r="G77" s="49">
        <v>0.32</v>
      </c>
      <c r="H77" s="51">
        <f t="shared" si="5"/>
        <v>40.700000000000003</v>
      </c>
      <c r="I77" s="89"/>
      <c r="J77" s="89"/>
      <c r="K77" s="90">
        <f t="shared" si="1"/>
        <v>0</v>
      </c>
      <c r="L77" s="62">
        <f t="shared" si="2"/>
        <v>0</v>
      </c>
      <c r="M77" s="61">
        <f t="shared" si="3"/>
        <v>0</v>
      </c>
      <c r="N77" s="63">
        <f t="shared" si="4"/>
        <v>0</v>
      </c>
      <c r="O77" s="64">
        <f t="shared" ref="O77" si="67">I77/E77</f>
        <v>0</v>
      </c>
      <c r="P77" s="65">
        <f t="shared" ref="P77" si="68">J77/E77</f>
        <v>0</v>
      </c>
      <c r="Q77" s="66">
        <f t="shared" ref="Q77" si="69">O77+P77</f>
        <v>0</v>
      </c>
    </row>
    <row r="78" spans="1:17">
      <c r="A78" s="165"/>
      <c r="B78" s="159" t="s">
        <v>1103</v>
      </c>
      <c r="C78" s="98"/>
      <c r="D78" s="99" t="s">
        <v>998</v>
      </c>
      <c r="E78" s="100">
        <v>0</v>
      </c>
      <c r="F78" s="100"/>
      <c r="G78" s="100"/>
      <c r="H78" s="109">
        <f>SUM(H79)</f>
        <v>198.4</v>
      </c>
      <c r="I78" s="102"/>
      <c r="J78" s="102"/>
      <c r="K78" s="108">
        <f t="shared" si="1"/>
        <v>0</v>
      </c>
      <c r="L78" s="124">
        <f>SUM(L79)</f>
        <v>0</v>
      </c>
      <c r="M78" s="128">
        <f>SUM(M79)</f>
        <v>0</v>
      </c>
      <c r="N78" s="120">
        <f>SUM(N79)</f>
        <v>0</v>
      </c>
      <c r="O78" s="104">
        <f>L78/H78</f>
        <v>0</v>
      </c>
      <c r="P78" s="105">
        <f>M78/H78</f>
        <v>0</v>
      </c>
      <c r="Q78" s="106">
        <f>O78+P78</f>
        <v>0</v>
      </c>
    </row>
    <row r="79" spans="1:17" ht="22.5">
      <c r="A79" s="165"/>
      <c r="B79" s="163" t="s">
        <v>1104</v>
      </c>
      <c r="C79" s="72" t="s">
        <v>1072</v>
      </c>
      <c r="D79" s="48" t="s">
        <v>987</v>
      </c>
      <c r="E79" s="49">
        <v>127.18</v>
      </c>
      <c r="F79" s="50" t="s">
        <v>947</v>
      </c>
      <c r="G79" s="49">
        <v>1.56</v>
      </c>
      <c r="H79" s="51">
        <f t="shared" si="5"/>
        <v>198.4</v>
      </c>
      <c r="I79" s="89"/>
      <c r="J79" s="89"/>
      <c r="K79" s="90">
        <f t="shared" si="1"/>
        <v>0</v>
      </c>
      <c r="L79" s="62">
        <f t="shared" si="2"/>
        <v>0</v>
      </c>
      <c r="M79" s="61">
        <f t="shared" si="3"/>
        <v>0</v>
      </c>
      <c r="N79" s="63">
        <f t="shared" si="4"/>
        <v>0</v>
      </c>
      <c r="O79" s="64">
        <f t="shared" ref="O79" si="70">I79/E79</f>
        <v>0</v>
      </c>
      <c r="P79" s="65">
        <f t="shared" ref="P79" si="71">J79/E79</f>
        <v>0</v>
      </c>
      <c r="Q79" s="66">
        <f t="shared" ref="Q79" si="72">O79+P79</f>
        <v>0</v>
      </c>
    </row>
    <row r="80" spans="1:17">
      <c r="A80" s="165"/>
      <c r="B80" s="159" t="s">
        <v>1105</v>
      </c>
      <c r="C80" s="98"/>
      <c r="D80" s="99" t="s">
        <v>966</v>
      </c>
      <c r="E80" s="100">
        <v>0</v>
      </c>
      <c r="F80" s="100"/>
      <c r="G80" s="100"/>
      <c r="H80" s="109">
        <f>SUM(H81:H84)</f>
        <v>7881.4299999999994</v>
      </c>
      <c r="I80" s="102"/>
      <c r="J80" s="102"/>
      <c r="K80" s="108">
        <f t="shared" si="1"/>
        <v>0</v>
      </c>
      <c r="L80" s="124">
        <f>SUM(L81:L84)</f>
        <v>0</v>
      </c>
      <c r="M80" s="128">
        <f>SUM(M81:M84)</f>
        <v>0</v>
      </c>
      <c r="N80" s="120">
        <f>SUM(N81:N84)</f>
        <v>0</v>
      </c>
      <c r="O80" s="104">
        <f>L80/H80</f>
        <v>0</v>
      </c>
      <c r="P80" s="105">
        <f>M80/H80</f>
        <v>0</v>
      </c>
      <c r="Q80" s="106">
        <f>O80+P80</f>
        <v>0</v>
      </c>
    </row>
    <row r="81" spans="1:17" ht="33.75">
      <c r="A81" s="165"/>
      <c r="B81" s="163" t="s">
        <v>1106</v>
      </c>
      <c r="C81" s="72" t="s">
        <v>1075</v>
      </c>
      <c r="D81" s="48" t="s">
        <v>988</v>
      </c>
      <c r="E81" s="49">
        <v>0</v>
      </c>
      <c r="F81" s="50" t="s">
        <v>947</v>
      </c>
      <c r="G81" s="49">
        <v>65.39</v>
      </c>
      <c r="H81" s="51">
        <f t="shared" si="5"/>
        <v>0</v>
      </c>
      <c r="I81" s="89"/>
      <c r="J81" s="89"/>
      <c r="K81" s="90">
        <f t="shared" si="1"/>
        <v>0</v>
      </c>
      <c r="L81" s="62">
        <f t="shared" si="2"/>
        <v>0</v>
      </c>
      <c r="M81" s="61">
        <f t="shared" si="3"/>
        <v>0</v>
      </c>
      <c r="N81" s="63">
        <f t="shared" si="4"/>
        <v>0</v>
      </c>
      <c r="O81" s="64">
        <v>1</v>
      </c>
      <c r="P81" s="65">
        <v>-1</v>
      </c>
      <c r="Q81" s="66">
        <f t="shared" ref="Q81:Q84" si="73">O81+P81</f>
        <v>0</v>
      </c>
    </row>
    <row r="82" spans="1:17" ht="33.75">
      <c r="A82" s="165"/>
      <c r="B82" s="163" t="s">
        <v>1107</v>
      </c>
      <c r="C82" s="72" t="s">
        <v>1077</v>
      </c>
      <c r="D82" s="48" t="s">
        <v>989</v>
      </c>
      <c r="E82" s="49">
        <v>0</v>
      </c>
      <c r="F82" s="50" t="s">
        <v>975</v>
      </c>
      <c r="G82" s="49">
        <v>28.91</v>
      </c>
      <c r="H82" s="51">
        <f t="shared" si="5"/>
        <v>0</v>
      </c>
      <c r="I82" s="89"/>
      <c r="J82" s="89"/>
      <c r="K82" s="90">
        <f t="shared" si="1"/>
        <v>0</v>
      </c>
      <c r="L82" s="62">
        <f t="shared" si="2"/>
        <v>0</v>
      </c>
      <c r="M82" s="61">
        <f t="shared" si="3"/>
        <v>0</v>
      </c>
      <c r="N82" s="63">
        <f t="shared" si="4"/>
        <v>0</v>
      </c>
      <c r="O82" s="64">
        <v>1</v>
      </c>
      <c r="P82" s="65">
        <v>-1</v>
      </c>
      <c r="Q82" s="66">
        <f t="shared" si="73"/>
        <v>0</v>
      </c>
    </row>
    <row r="83" spans="1:17" ht="22.5">
      <c r="A83" s="165"/>
      <c r="B83" s="163" t="s">
        <v>1108</v>
      </c>
      <c r="C83" s="72" t="s">
        <v>1079</v>
      </c>
      <c r="D83" s="48" t="s">
        <v>1080</v>
      </c>
      <c r="E83" s="49">
        <v>127.18</v>
      </c>
      <c r="F83" s="50" t="s">
        <v>947</v>
      </c>
      <c r="G83" s="49">
        <v>55.65</v>
      </c>
      <c r="H83" s="51">
        <f t="shared" si="5"/>
        <v>7077.57</v>
      </c>
      <c r="I83" s="89"/>
      <c r="J83" s="89"/>
      <c r="K83" s="90">
        <f t="shared" si="1"/>
        <v>0</v>
      </c>
      <c r="L83" s="62">
        <f t="shared" si="2"/>
        <v>0</v>
      </c>
      <c r="M83" s="61">
        <f t="shared" si="3"/>
        <v>0</v>
      </c>
      <c r="N83" s="63">
        <f t="shared" si="4"/>
        <v>0</v>
      </c>
      <c r="O83" s="64">
        <f t="shared" ref="O83:O84" si="74">I83/E83</f>
        <v>0</v>
      </c>
      <c r="P83" s="65">
        <f t="shared" ref="P83:P84" si="75">J83/E83</f>
        <v>0</v>
      </c>
      <c r="Q83" s="66">
        <f t="shared" si="73"/>
        <v>0</v>
      </c>
    </row>
    <row r="84" spans="1:17" ht="22.5">
      <c r="A84" s="165"/>
      <c r="B84" s="163" t="s">
        <v>1109</v>
      </c>
      <c r="C84" s="72" t="s">
        <v>1082</v>
      </c>
      <c r="D84" s="48" t="s">
        <v>1083</v>
      </c>
      <c r="E84" s="49">
        <v>36.08</v>
      </c>
      <c r="F84" s="50" t="s">
        <v>975</v>
      </c>
      <c r="G84" s="49">
        <v>22.28</v>
      </c>
      <c r="H84" s="51">
        <f t="shared" si="5"/>
        <v>803.86</v>
      </c>
      <c r="I84" s="89"/>
      <c r="J84" s="89"/>
      <c r="K84" s="90">
        <f t="shared" si="1"/>
        <v>0</v>
      </c>
      <c r="L84" s="62">
        <f t="shared" si="2"/>
        <v>0</v>
      </c>
      <c r="M84" s="61">
        <f t="shared" si="3"/>
        <v>0</v>
      </c>
      <c r="N84" s="63">
        <f t="shared" si="4"/>
        <v>0</v>
      </c>
      <c r="O84" s="64">
        <f t="shared" si="74"/>
        <v>0</v>
      </c>
      <c r="P84" s="65">
        <f t="shared" si="75"/>
        <v>0</v>
      </c>
      <c r="Q84" s="66">
        <f t="shared" si="73"/>
        <v>0</v>
      </c>
    </row>
    <row r="85" spans="1:17">
      <c r="A85" s="165"/>
      <c r="B85" s="159" t="s">
        <v>1110</v>
      </c>
      <c r="C85" s="98"/>
      <c r="D85" s="99" t="s">
        <v>979</v>
      </c>
      <c r="E85" s="100">
        <v>0</v>
      </c>
      <c r="F85" s="100"/>
      <c r="G85" s="100"/>
      <c r="H85" s="109">
        <f>SUM(H86:H87)</f>
        <v>86.22</v>
      </c>
      <c r="I85" s="102"/>
      <c r="J85" s="102"/>
      <c r="K85" s="108">
        <f t="shared" si="1"/>
        <v>0</v>
      </c>
      <c r="L85" s="124">
        <f>SUM(L86:L87)</f>
        <v>0</v>
      </c>
      <c r="M85" s="128">
        <f>SUM(M86:M87)</f>
        <v>0</v>
      </c>
      <c r="N85" s="120">
        <f>SUM(N86:N87)</f>
        <v>0</v>
      </c>
      <c r="O85" s="104">
        <f>L85/H85</f>
        <v>0</v>
      </c>
      <c r="P85" s="105">
        <f>M85/H85</f>
        <v>0</v>
      </c>
      <c r="Q85" s="106">
        <f>O85+P85</f>
        <v>0</v>
      </c>
    </row>
    <row r="86" spans="1:17">
      <c r="A86" s="165"/>
      <c r="B86" s="163" t="s">
        <v>1111</v>
      </c>
      <c r="C86" s="72" t="s">
        <v>1086</v>
      </c>
      <c r="D86" s="48" t="s">
        <v>995</v>
      </c>
      <c r="E86" s="49">
        <v>7.22</v>
      </c>
      <c r="F86" s="50" t="s">
        <v>973</v>
      </c>
      <c r="G86" s="49">
        <v>3.31</v>
      </c>
      <c r="H86" s="51">
        <f t="shared" si="5"/>
        <v>23.9</v>
      </c>
      <c r="I86" s="89"/>
      <c r="J86" s="89"/>
      <c r="K86" s="90">
        <f t="shared" si="1"/>
        <v>0</v>
      </c>
      <c r="L86" s="62">
        <f t="shared" si="2"/>
        <v>0</v>
      </c>
      <c r="M86" s="61">
        <f t="shared" si="3"/>
        <v>0</v>
      </c>
      <c r="N86" s="63">
        <f t="shared" si="4"/>
        <v>0</v>
      </c>
      <c r="O86" s="64">
        <f t="shared" ref="O86:O87" si="76">I86/E86</f>
        <v>0</v>
      </c>
      <c r="P86" s="65">
        <f t="shared" ref="P86:P87" si="77">J86/E86</f>
        <v>0</v>
      </c>
      <c r="Q86" s="66">
        <f t="shared" ref="Q86:Q87" si="78">O86+P86</f>
        <v>0</v>
      </c>
    </row>
    <row r="87" spans="1:17">
      <c r="A87" s="165"/>
      <c r="B87" s="163" t="s">
        <v>1112</v>
      </c>
      <c r="C87" s="72" t="s">
        <v>1088</v>
      </c>
      <c r="D87" s="48" t="s">
        <v>991</v>
      </c>
      <c r="E87" s="49">
        <v>127.18</v>
      </c>
      <c r="F87" s="50" t="s">
        <v>992</v>
      </c>
      <c r="G87" s="49">
        <v>0.49</v>
      </c>
      <c r="H87" s="51">
        <f t="shared" si="5"/>
        <v>62.32</v>
      </c>
      <c r="I87" s="89"/>
      <c r="J87" s="89"/>
      <c r="K87" s="90">
        <f t="shared" si="1"/>
        <v>0</v>
      </c>
      <c r="L87" s="62">
        <f t="shared" si="2"/>
        <v>0</v>
      </c>
      <c r="M87" s="61">
        <f t="shared" si="3"/>
        <v>0</v>
      </c>
      <c r="N87" s="63">
        <f t="shared" si="4"/>
        <v>0</v>
      </c>
      <c r="O87" s="64">
        <f t="shared" si="76"/>
        <v>0</v>
      </c>
      <c r="P87" s="65">
        <f t="shared" si="77"/>
        <v>0</v>
      </c>
      <c r="Q87" s="66">
        <f t="shared" si="78"/>
        <v>0</v>
      </c>
    </row>
    <row r="88" spans="1:17">
      <c r="A88" s="165"/>
      <c r="B88" s="158" t="s">
        <v>999</v>
      </c>
      <c r="C88" s="78"/>
      <c r="D88" s="79" t="s">
        <v>1000</v>
      </c>
      <c r="E88" s="80"/>
      <c r="F88" s="80"/>
      <c r="G88" s="80"/>
      <c r="H88" s="85">
        <f>SUM(H89:H100)/2</f>
        <v>29561.21</v>
      </c>
      <c r="I88" s="87"/>
      <c r="J88" s="87"/>
      <c r="K88" s="91"/>
      <c r="L88" s="125">
        <f>SUM(L89:L100)/2</f>
        <v>0</v>
      </c>
      <c r="M88" s="129">
        <f>SUM(M89:M100)/2</f>
        <v>0</v>
      </c>
      <c r="N88" s="121">
        <f>SUM(N89:N100)/2</f>
        <v>0</v>
      </c>
      <c r="O88" s="82">
        <f>L88/H88</f>
        <v>0</v>
      </c>
      <c r="P88" s="83">
        <f>M88/H88</f>
        <v>0</v>
      </c>
      <c r="Q88" s="84">
        <f>O88+P88</f>
        <v>0</v>
      </c>
    </row>
    <row r="89" spans="1:17">
      <c r="A89" s="165"/>
      <c r="B89" s="159" t="s">
        <v>1113</v>
      </c>
      <c r="C89" s="98"/>
      <c r="D89" s="99" t="s">
        <v>945</v>
      </c>
      <c r="E89" s="100">
        <v>0</v>
      </c>
      <c r="F89" s="100"/>
      <c r="G89" s="100"/>
      <c r="H89" s="109">
        <f>SUM(H90)</f>
        <v>144.24</v>
      </c>
      <c r="I89" s="102"/>
      <c r="J89" s="102"/>
      <c r="K89" s="108">
        <f t="shared" si="1"/>
        <v>0</v>
      </c>
      <c r="L89" s="124">
        <f>SUM(L90)</f>
        <v>0</v>
      </c>
      <c r="M89" s="128">
        <f>SUM(M90)</f>
        <v>0</v>
      </c>
      <c r="N89" s="120">
        <f>SUM(N90)</f>
        <v>0</v>
      </c>
      <c r="O89" s="104">
        <f>L89/H89</f>
        <v>0</v>
      </c>
      <c r="P89" s="105">
        <f>M89/H89</f>
        <v>0</v>
      </c>
      <c r="Q89" s="106">
        <f>O89+P89</f>
        <v>0</v>
      </c>
    </row>
    <row r="90" spans="1:17" ht="33.75">
      <c r="A90" s="165"/>
      <c r="B90" s="163" t="s">
        <v>1114</v>
      </c>
      <c r="C90" s="72" t="s">
        <v>1069</v>
      </c>
      <c r="D90" s="48" t="s">
        <v>985</v>
      </c>
      <c r="E90" s="49">
        <v>450.76</v>
      </c>
      <c r="F90" s="50" t="s">
        <v>947</v>
      </c>
      <c r="G90" s="49">
        <v>0.32</v>
      </c>
      <c r="H90" s="51">
        <f t="shared" si="5"/>
        <v>144.24</v>
      </c>
      <c r="I90" s="89"/>
      <c r="J90" s="89"/>
      <c r="K90" s="90">
        <f t="shared" ref="K90:K100" si="79">I90+J90</f>
        <v>0</v>
      </c>
      <c r="L90" s="62">
        <f t="shared" ref="L90:L100" si="80">ROUND(G90*I90,2)</f>
        <v>0</v>
      </c>
      <c r="M90" s="61">
        <f t="shared" ref="M90:M100" si="81">ROUND(G90*J90,2)</f>
        <v>0</v>
      </c>
      <c r="N90" s="63">
        <f t="shared" ref="N90:N100" si="82">ROUND(G90*K90,2)</f>
        <v>0</v>
      </c>
      <c r="O90" s="64">
        <f t="shared" ref="O90" si="83">I90/E90</f>
        <v>0</v>
      </c>
      <c r="P90" s="65">
        <f t="shared" ref="P90" si="84">J90/E90</f>
        <v>0</v>
      </c>
      <c r="Q90" s="66">
        <f t="shared" ref="Q90" si="85">O90+P90</f>
        <v>0</v>
      </c>
    </row>
    <row r="91" spans="1:17">
      <c r="A91" s="165"/>
      <c r="B91" s="159" t="s">
        <v>1115</v>
      </c>
      <c r="C91" s="98"/>
      <c r="D91" s="99" t="s">
        <v>998</v>
      </c>
      <c r="E91" s="100">
        <v>0</v>
      </c>
      <c r="F91" s="100"/>
      <c r="G91" s="100"/>
      <c r="H91" s="109">
        <f>SUM(H92)</f>
        <v>703.19</v>
      </c>
      <c r="I91" s="102"/>
      <c r="J91" s="102"/>
      <c r="K91" s="108">
        <f t="shared" si="79"/>
        <v>0</v>
      </c>
      <c r="L91" s="124">
        <f>SUM(L92)</f>
        <v>0</v>
      </c>
      <c r="M91" s="128">
        <f>SUM(M92)</f>
        <v>0</v>
      </c>
      <c r="N91" s="120">
        <f>SUM(N92)</f>
        <v>0</v>
      </c>
      <c r="O91" s="104">
        <f>L91/H91</f>
        <v>0</v>
      </c>
      <c r="P91" s="105">
        <f>M91/H91</f>
        <v>0</v>
      </c>
      <c r="Q91" s="106">
        <f>O91+P91</f>
        <v>0</v>
      </c>
    </row>
    <row r="92" spans="1:17" ht="22.5">
      <c r="A92" s="165"/>
      <c r="B92" s="163" t="s">
        <v>1116</v>
      </c>
      <c r="C92" s="72" t="s">
        <v>1072</v>
      </c>
      <c r="D92" s="48" t="s">
        <v>987</v>
      </c>
      <c r="E92" s="49">
        <v>450.76</v>
      </c>
      <c r="F92" s="50" t="s">
        <v>947</v>
      </c>
      <c r="G92" s="49">
        <v>1.56</v>
      </c>
      <c r="H92" s="51">
        <f t="shared" si="5"/>
        <v>703.19</v>
      </c>
      <c r="I92" s="89"/>
      <c r="J92" s="89"/>
      <c r="K92" s="90">
        <f t="shared" si="79"/>
        <v>0</v>
      </c>
      <c r="L92" s="62">
        <f t="shared" si="80"/>
        <v>0</v>
      </c>
      <c r="M92" s="61">
        <f t="shared" si="81"/>
        <v>0</v>
      </c>
      <c r="N92" s="63">
        <f t="shared" si="82"/>
        <v>0</v>
      </c>
      <c r="O92" s="64">
        <f t="shared" ref="O92" si="86">I92/E92</f>
        <v>0</v>
      </c>
      <c r="P92" s="65">
        <f t="shared" ref="P92" si="87">J92/E92</f>
        <v>0</v>
      </c>
      <c r="Q92" s="66">
        <f t="shared" ref="Q92" si="88">O92+P92</f>
        <v>0</v>
      </c>
    </row>
    <row r="93" spans="1:17">
      <c r="A93" s="165"/>
      <c r="B93" s="159" t="s">
        <v>1117</v>
      </c>
      <c r="C93" s="98"/>
      <c r="D93" s="99" t="s">
        <v>966</v>
      </c>
      <c r="E93" s="100">
        <v>0</v>
      </c>
      <c r="F93" s="100"/>
      <c r="G93" s="100"/>
      <c r="H93" s="109">
        <f>SUM(H94:H97)</f>
        <v>28408.07</v>
      </c>
      <c r="I93" s="102"/>
      <c r="J93" s="102"/>
      <c r="K93" s="108">
        <f t="shared" si="79"/>
        <v>0</v>
      </c>
      <c r="L93" s="124">
        <f>SUM(L94:L97)</f>
        <v>0</v>
      </c>
      <c r="M93" s="128">
        <f>SUM(M94:M97)</f>
        <v>0</v>
      </c>
      <c r="N93" s="120">
        <f>SUM(N94:N97)</f>
        <v>0</v>
      </c>
      <c r="O93" s="104">
        <f>L93/H93</f>
        <v>0</v>
      </c>
      <c r="P93" s="105">
        <f>M93/H93</f>
        <v>0</v>
      </c>
      <c r="Q93" s="106">
        <f>O93+P93</f>
        <v>0</v>
      </c>
    </row>
    <row r="94" spans="1:17" ht="33.75">
      <c r="A94" s="165"/>
      <c r="B94" s="163" t="s">
        <v>1118</v>
      </c>
      <c r="C94" s="72" t="s">
        <v>1075</v>
      </c>
      <c r="D94" s="48" t="s">
        <v>988</v>
      </c>
      <c r="E94" s="49">
        <v>0</v>
      </c>
      <c r="F94" s="50" t="s">
        <v>947</v>
      </c>
      <c r="G94" s="49">
        <v>65.39</v>
      </c>
      <c r="H94" s="51">
        <f t="shared" ref="H94:H100" si="89">ROUND(E94*G94,2)</f>
        <v>0</v>
      </c>
      <c r="I94" s="89"/>
      <c r="J94" s="89"/>
      <c r="K94" s="90">
        <f t="shared" si="79"/>
        <v>0</v>
      </c>
      <c r="L94" s="62">
        <f t="shared" si="80"/>
        <v>0</v>
      </c>
      <c r="M94" s="61">
        <f t="shared" si="81"/>
        <v>0</v>
      </c>
      <c r="N94" s="63">
        <f t="shared" si="82"/>
        <v>0</v>
      </c>
      <c r="O94" s="64"/>
      <c r="P94" s="65"/>
      <c r="Q94" s="66"/>
    </row>
    <row r="95" spans="1:17" ht="33.75">
      <c r="A95" s="165"/>
      <c r="B95" s="163" t="s">
        <v>1119</v>
      </c>
      <c r="C95" s="72" t="s">
        <v>1077</v>
      </c>
      <c r="D95" s="48" t="s">
        <v>989</v>
      </c>
      <c r="E95" s="49">
        <v>0</v>
      </c>
      <c r="F95" s="50" t="s">
        <v>975</v>
      </c>
      <c r="G95" s="49">
        <v>28.91</v>
      </c>
      <c r="H95" s="51">
        <f t="shared" si="89"/>
        <v>0</v>
      </c>
      <c r="I95" s="89"/>
      <c r="J95" s="89"/>
      <c r="K95" s="90">
        <f t="shared" si="79"/>
        <v>0</v>
      </c>
      <c r="L95" s="62">
        <f t="shared" si="80"/>
        <v>0</v>
      </c>
      <c r="M95" s="61">
        <f t="shared" si="81"/>
        <v>0</v>
      </c>
      <c r="N95" s="63">
        <f t="shared" si="82"/>
        <v>0</v>
      </c>
      <c r="O95" s="64"/>
      <c r="P95" s="65"/>
      <c r="Q95" s="66"/>
    </row>
    <row r="96" spans="1:17" ht="22.5">
      <c r="A96" s="165"/>
      <c r="B96" s="163" t="s">
        <v>1120</v>
      </c>
      <c r="C96" s="72" t="s">
        <v>1079</v>
      </c>
      <c r="D96" s="48" t="s">
        <v>1080</v>
      </c>
      <c r="E96" s="49">
        <v>450.76</v>
      </c>
      <c r="F96" s="50" t="s">
        <v>947</v>
      </c>
      <c r="G96" s="49">
        <v>55.65</v>
      </c>
      <c r="H96" s="51">
        <f t="shared" si="89"/>
        <v>25084.79</v>
      </c>
      <c r="I96" s="89"/>
      <c r="J96" s="89"/>
      <c r="K96" s="90">
        <f t="shared" si="79"/>
        <v>0</v>
      </c>
      <c r="L96" s="62">
        <f t="shared" si="80"/>
        <v>0</v>
      </c>
      <c r="M96" s="61">
        <f t="shared" si="81"/>
        <v>0</v>
      </c>
      <c r="N96" s="63">
        <f t="shared" si="82"/>
        <v>0</v>
      </c>
      <c r="O96" s="64">
        <f t="shared" ref="O96:O97" si="90">I96/E96</f>
        <v>0</v>
      </c>
      <c r="P96" s="65">
        <f t="shared" ref="P96:P97" si="91">J96/E96</f>
        <v>0</v>
      </c>
      <c r="Q96" s="66">
        <f t="shared" ref="Q96:Q97" si="92">O96+P96</f>
        <v>0</v>
      </c>
    </row>
    <row r="97" spans="1:17" ht="22.5">
      <c r="A97" s="165"/>
      <c r="B97" s="163" t="s">
        <v>1121</v>
      </c>
      <c r="C97" s="72" t="s">
        <v>1082</v>
      </c>
      <c r="D97" s="48" t="s">
        <v>1083</v>
      </c>
      <c r="E97" s="49">
        <v>149.16</v>
      </c>
      <c r="F97" s="50" t="s">
        <v>975</v>
      </c>
      <c r="G97" s="49">
        <v>22.28</v>
      </c>
      <c r="H97" s="51">
        <f t="shared" si="89"/>
        <v>3323.28</v>
      </c>
      <c r="I97" s="89"/>
      <c r="J97" s="89"/>
      <c r="K97" s="90">
        <f t="shared" si="79"/>
        <v>0</v>
      </c>
      <c r="L97" s="62">
        <f t="shared" si="80"/>
        <v>0</v>
      </c>
      <c r="M97" s="61">
        <f t="shared" si="81"/>
        <v>0</v>
      </c>
      <c r="N97" s="63">
        <f t="shared" si="82"/>
        <v>0</v>
      </c>
      <c r="O97" s="64">
        <f t="shared" si="90"/>
        <v>0</v>
      </c>
      <c r="P97" s="65">
        <f t="shared" si="91"/>
        <v>0</v>
      </c>
      <c r="Q97" s="66">
        <f t="shared" si="92"/>
        <v>0</v>
      </c>
    </row>
    <row r="98" spans="1:17">
      <c r="A98" s="165"/>
      <c r="B98" s="159" t="s">
        <v>1122</v>
      </c>
      <c r="C98" s="98"/>
      <c r="D98" s="99" t="s">
        <v>979</v>
      </c>
      <c r="E98" s="100"/>
      <c r="F98" s="100"/>
      <c r="G98" s="100"/>
      <c r="H98" s="109">
        <f>SUM(H99:H100)</f>
        <v>305.71000000000004</v>
      </c>
      <c r="I98" s="102"/>
      <c r="J98" s="102"/>
      <c r="K98" s="108"/>
      <c r="L98" s="124">
        <f>SUM(L99:L100)</f>
        <v>0</v>
      </c>
      <c r="M98" s="128">
        <f>SUM(M99:M100)</f>
        <v>0</v>
      </c>
      <c r="N98" s="120">
        <f>SUM(N99:N100)</f>
        <v>0</v>
      </c>
      <c r="O98" s="104">
        <f>L98/H98</f>
        <v>0</v>
      </c>
      <c r="P98" s="105">
        <f>M98/H98</f>
        <v>0</v>
      </c>
      <c r="Q98" s="106">
        <f>O98+P98</f>
        <v>0</v>
      </c>
    </row>
    <row r="99" spans="1:17">
      <c r="A99" s="165"/>
      <c r="B99" s="163" t="s">
        <v>1123</v>
      </c>
      <c r="C99" s="72" t="s">
        <v>1086</v>
      </c>
      <c r="D99" s="48" t="s">
        <v>995</v>
      </c>
      <c r="E99" s="49">
        <v>25.630000000000003</v>
      </c>
      <c r="F99" s="50" t="s">
        <v>973</v>
      </c>
      <c r="G99" s="49">
        <v>3.31</v>
      </c>
      <c r="H99" s="51">
        <f t="shared" si="89"/>
        <v>84.84</v>
      </c>
      <c r="I99" s="89"/>
      <c r="J99" s="89"/>
      <c r="K99" s="90">
        <f t="shared" si="79"/>
        <v>0</v>
      </c>
      <c r="L99" s="62">
        <f t="shared" si="80"/>
        <v>0</v>
      </c>
      <c r="M99" s="61">
        <f t="shared" si="81"/>
        <v>0</v>
      </c>
      <c r="N99" s="63">
        <f t="shared" si="82"/>
        <v>0</v>
      </c>
      <c r="O99" s="64">
        <f t="shared" ref="O99:O100" si="93">I99/E99</f>
        <v>0</v>
      </c>
      <c r="P99" s="65">
        <f t="shared" ref="P99:P100" si="94">J99/E99</f>
        <v>0</v>
      </c>
      <c r="Q99" s="66">
        <f t="shared" ref="Q99:Q100" si="95">O99+P99</f>
        <v>0</v>
      </c>
    </row>
    <row r="100" spans="1:17">
      <c r="A100" s="165"/>
      <c r="B100" s="163" t="s">
        <v>1124</v>
      </c>
      <c r="C100" s="72" t="s">
        <v>1088</v>
      </c>
      <c r="D100" s="48" t="s">
        <v>991</v>
      </c>
      <c r="E100" s="49">
        <v>450.76</v>
      </c>
      <c r="F100" s="50" t="s">
        <v>992</v>
      </c>
      <c r="G100" s="49">
        <v>0.49</v>
      </c>
      <c r="H100" s="51">
        <f t="shared" si="89"/>
        <v>220.87</v>
      </c>
      <c r="I100" s="89"/>
      <c r="J100" s="89"/>
      <c r="K100" s="90">
        <f t="shared" si="79"/>
        <v>0</v>
      </c>
      <c r="L100" s="62">
        <f t="shared" si="80"/>
        <v>0</v>
      </c>
      <c r="M100" s="61">
        <f t="shared" si="81"/>
        <v>0</v>
      </c>
      <c r="N100" s="63">
        <f t="shared" si="82"/>
        <v>0</v>
      </c>
      <c r="O100" s="64">
        <f t="shared" si="93"/>
        <v>0</v>
      </c>
      <c r="P100" s="65">
        <f t="shared" si="94"/>
        <v>0</v>
      </c>
      <c r="Q100" s="66">
        <f t="shared" si="95"/>
        <v>0</v>
      </c>
    </row>
    <row r="101" spans="1:17" ht="15.75" thickBot="1">
      <c r="A101" s="165"/>
      <c r="B101" s="55"/>
      <c r="C101" s="55"/>
      <c r="D101" s="56"/>
      <c r="E101" s="57"/>
      <c r="F101" s="58"/>
      <c r="G101" s="57"/>
      <c r="H101" s="57"/>
      <c r="I101" s="57"/>
      <c r="J101" s="57"/>
      <c r="K101" s="57"/>
      <c r="L101" s="57"/>
      <c r="M101" s="134"/>
      <c r="N101" s="57"/>
      <c r="O101" s="57"/>
      <c r="P101" s="57"/>
      <c r="Q101" s="130"/>
    </row>
    <row r="102" spans="1:17" ht="15.75" thickTop="1">
      <c r="A102" s="165"/>
      <c r="B102" s="53"/>
      <c r="C102" s="53"/>
      <c r="D102" s="52"/>
      <c r="E102" s="505" t="s">
        <v>1002</v>
      </c>
      <c r="F102" s="505"/>
      <c r="G102" s="96" t="s">
        <v>1001</v>
      </c>
      <c r="H102" s="97">
        <f>H88+H75+H62+H48+H10</f>
        <v>129860.18</v>
      </c>
      <c r="I102" s="54"/>
      <c r="J102" s="54"/>
      <c r="K102" s="54"/>
      <c r="L102" s="135">
        <f>L88+L75+L62+L48+L10</f>
        <v>0</v>
      </c>
      <c r="M102" s="136">
        <f>M88+M75+M62+M48+M10</f>
        <v>36323.300000000003</v>
      </c>
      <c r="N102" s="137">
        <f>N88+N75+N62+N48+N10</f>
        <v>36323.300000000003</v>
      </c>
      <c r="O102" s="138"/>
      <c r="P102" s="139"/>
      <c r="Q102" s="140"/>
    </row>
    <row r="103" spans="1:17">
      <c r="A103" s="165"/>
      <c r="B103" s="53"/>
      <c r="C103" s="53"/>
      <c r="D103" s="52"/>
      <c r="E103" s="505" t="s">
        <v>1003</v>
      </c>
      <c r="F103" s="505"/>
      <c r="G103" s="96" t="s">
        <v>1001</v>
      </c>
      <c r="H103" s="97">
        <f>H102*0.2446</f>
        <v>31763.800028000001</v>
      </c>
      <c r="I103" s="54"/>
      <c r="J103" s="54"/>
      <c r="K103" s="54"/>
      <c r="L103" s="141">
        <f>L102*0.2446</f>
        <v>0</v>
      </c>
      <c r="M103" s="97">
        <f t="shared" ref="M103:N103" si="96">M102*0.2446</f>
        <v>8884.679180000001</v>
      </c>
      <c r="N103" s="133">
        <f t="shared" si="96"/>
        <v>8884.679180000001</v>
      </c>
      <c r="O103" s="132"/>
      <c r="P103" s="131"/>
      <c r="Q103" s="142"/>
    </row>
    <row r="104" spans="1:17" ht="15.75" thickBot="1">
      <c r="A104" s="165"/>
      <c r="B104" s="53"/>
      <c r="C104" s="53"/>
      <c r="D104" s="52"/>
      <c r="E104" s="505" t="s">
        <v>1004</v>
      </c>
      <c r="F104" s="505"/>
      <c r="G104" s="96" t="s">
        <v>1001</v>
      </c>
      <c r="H104" s="97">
        <f>SUM(H102:H103)</f>
        <v>161623.98002799999</v>
      </c>
      <c r="I104" s="54"/>
      <c r="J104" s="54"/>
      <c r="K104" s="54"/>
      <c r="L104" s="143">
        <f>SUM(L102:L103)</f>
        <v>0</v>
      </c>
      <c r="M104" s="144">
        <f t="shared" ref="M104:N104" si="97">SUM(M102:M103)</f>
        <v>45207.979180000002</v>
      </c>
      <c r="N104" s="145">
        <f t="shared" si="97"/>
        <v>45207.979180000002</v>
      </c>
      <c r="O104" s="146">
        <f>L104/H104</f>
        <v>0</v>
      </c>
      <c r="P104" s="147">
        <f>M104/H104</f>
        <v>0.27971083976627786</v>
      </c>
      <c r="Q104" s="148">
        <f>N104/H104</f>
        <v>0.27971083976627786</v>
      </c>
    </row>
    <row r="105" spans="1:17" ht="15.75" thickTop="1">
      <c r="A105" s="165"/>
      <c r="B105" s="53"/>
      <c r="C105" s="53"/>
      <c r="D105" s="53"/>
      <c r="E105" s="166"/>
      <c r="F105" s="166"/>
      <c r="G105" s="60"/>
      <c r="H105" s="59"/>
      <c r="I105" s="54"/>
      <c r="J105" s="54"/>
      <c r="K105" s="54"/>
      <c r="L105" s="59"/>
      <c r="M105" s="59"/>
      <c r="N105" s="59"/>
      <c r="O105" s="167"/>
      <c r="P105" s="167"/>
      <c r="Q105" s="168"/>
    </row>
    <row r="106" spans="1:17" ht="15.75" thickBot="1">
      <c r="A106" s="165"/>
      <c r="B106" s="164"/>
      <c r="Q106" s="117"/>
    </row>
    <row r="107" spans="1:17" ht="16.5" thickTop="1" thickBot="1">
      <c r="B107" s="506" t="s">
        <v>1139</v>
      </c>
      <c r="C107" s="507"/>
      <c r="D107" s="507"/>
      <c r="E107" s="507"/>
      <c r="F107" s="507"/>
      <c r="G107" s="507"/>
      <c r="H107" s="507"/>
      <c r="I107" s="507"/>
      <c r="J107" s="507"/>
      <c r="K107" s="507"/>
      <c r="L107" s="507"/>
      <c r="M107" s="507"/>
      <c r="N107" s="507"/>
      <c r="O107" s="507"/>
      <c r="P107" s="507"/>
      <c r="Q107" s="508"/>
    </row>
    <row r="108" spans="1:17" ht="16.5" thickTop="1" thickBot="1">
      <c r="B108" s="149"/>
      <c r="C108" s="150"/>
      <c r="D108" s="150"/>
      <c r="E108" s="150"/>
      <c r="F108" s="150"/>
      <c r="G108" s="151"/>
      <c r="H108" s="152"/>
      <c r="I108" s="153"/>
      <c r="J108" s="154"/>
      <c r="K108" s="154"/>
      <c r="L108" s="154"/>
      <c r="M108" s="155"/>
      <c r="N108" s="155"/>
      <c r="O108" s="155"/>
      <c r="P108" s="156"/>
      <c r="Q108" s="157"/>
    </row>
    <row r="109" spans="1:17" ht="15.75" thickTop="1"/>
  </sheetData>
  <mergeCells count="30">
    <mergeCell ref="B1:Q1"/>
    <mergeCell ref="B2:H3"/>
    <mergeCell ref="I2:K4"/>
    <mergeCell ref="L2:N4"/>
    <mergeCell ref="O2:Q4"/>
    <mergeCell ref="B4:H4"/>
    <mergeCell ref="B5:H6"/>
    <mergeCell ref="I5:K6"/>
    <mergeCell ref="L5:N6"/>
    <mergeCell ref="O5:Q6"/>
    <mergeCell ref="B7:B8"/>
    <mergeCell ref="D7:D8"/>
    <mergeCell ref="E7:E8"/>
    <mergeCell ref="F7:F8"/>
    <mergeCell ref="G7:G8"/>
    <mergeCell ref="H7:H8"/>
    <mergeCell ref="E104:F104"/>
    <mergeCell ref="B107:Q107"/>
    <mergeCell ref="O7:O8"/>
    <mergeCell ref="P7:P8"/>
    <mergeCell ref="Q7:Q8"/>
    <mergeCell ref="B9:Q9"/>
    <mergeCell ref="E102:F102"/>
    <mergeCell ref="E103:F103"/>
    <mergeCell ref="I7:I8"/>
    <mergeCell ref="J7:J8"/>
    <mergeCell ref="K7:K8"/>
    <mergeCell ref="L7:L8"/>
    <mergeCell ref="M7:M8"/>
    <mergeCell ref="N7:N8"/>
  </mergeCells>
  <printOptions horizontalCentered="1"/>
  <pageMargins left="0.51181102362204722" right="0.51181102362204722" top="1.3779527559055118" bottom="0.78740157480314965" header="0.31496062992125984" footer="0.31496062992125984"/>
  <pageSetup paperSize="9" scale="70" orientation="landscape" horizontalDpi="0" verticalDpi="0" r:id="rId1"/>
  <headerFooter>
    <oddHeader>&amp;CESTADO DA PARAÍBA&amp;GPREFEITURA MUNICIPAL DE CACHOEIRA DOS ÍNDIOS-PBSECRETARIA MUNICIPAL DE OBRAS E SERVIÇOS URBANOS</oddHeader>
    <oddFooter>&amp;CAv. Governador João Agripino Filho, nº 20, Bairro: Antônio Leite Rolim - CEP: 58.935-000, CNPJ: 08.923.997/0001-63, Cachoeira dos Índios - PB – Fone (83) 3558-1050 www.cachoeiradosindios.pb.gov.br&amp;RPág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35"/>
  <sheetViews>
    <sheetView workbookViewId="0">
      <selection sqref="A1:H3"/>
    </sheetView>
  </sheetViews>
  <sheetFormatPr defaultRowHeight="15"/>
  <cols>
    <col min="1" max="1" width="9.28515625" customWidth="1"/>
    <col min="2" max="2" width="62.42578125" customWidth="1"/>
    <col min="3" max="3" width="22.85546875" customWidth="1"/>
    <col min="4" max="4" width="12.42578125" customWidth="1"/>
    <col min="5" max="5" width="8.28515625" customWidth="1"/>
  </cols>
  <sheetData>
    <row r="1" spans="1:5" ht="44.1" customHeight="1">
      <c r="A1" s="535"/>
      <c r="B1" s="535"/>
      <c r="C1" s="535"/>
      <c r="D1" s="535"/>
      <c r="E1" s="535"/>
    </row>
    <row r="2" spans="1:5" ht="21.95" customHeight="1">
      <c r="A2" s="535"/>
      <c r="B2" s="535"/>
      <c r="C2" s="535"/>
      <c r="D2" s="535"/>
      <c r="E2" s="535"/>
    </row>
    <row r="3" spans="1:5" ht="26.1" customHeight="1">
      <c r="A3" s="535"/>
      <c r="B3" s="535"/>
      <c r="C3" s="535"/>
      <c r="D3" s="535"/>
      <c r="E3" s="535"/>
    </row>
    <row r="4" spans="1:5" ht="20.100000000000001" customHeight="1">
      <c r="A4" s="8" t="s">
        <v>1</v>
      </c>
      <c r="B4" s="536" t="s">
        <v>2</v>
      </c>
      <c r="C4" s="537"/>
      <c r="D4" s="9">
        <v>22258.66</v>
      </c>
      <c r="E4" s="9">
        <v>12.750726394068826</v>
      </c>
    </row>
    <row r="5" spans="1:5" ht="20.100000000000001" customHeight="1">
      <c r="A5" s="10" t="s">
        <v>14</v>
      </c>
      <c r="B5" s="538" t="s">
        <v>15</v>
      </c>
      <c r="C5" s="539"/>
      <c r="D5" s="11">
        <v>0</v>
      </c>
      <c r="E5" s="11">
        <v>0</v>
      </c>
    </row>
    <row r="6" spans="1:5" ht="20.100000000000001" customHeight="1">
      <c r="A6" s="10" t="s">
        <v>16</v>
      </c>
      <c r="B6" s="538" t="s">
        <v>17</v>
      </c>
      <c r="C6" s="539"/>
      <c r="D6" s="11">
        <v>0</v>
      </c>
      <c r="E6" s="11">
        <v>0</v>
      </c>
    </row>
    <row r="7" spans="1:5" ht="20.100000000000001" customHeight="1">
      <c r="A7" s="10" t="s">
        <v>18</v>
      </c>
      <c r="B7" s="538" t="s">
        <v>19</v>
      </c>
      <c r="C7" s="539"/>
      <c r="D7" s="11">
        <v>0</v>
      </c>
      <c r="E7" s="11">
        <v>0</v>
      </c>
    </row>
    <row r="8" spans="1:5" ht="20.100000000000001" customHeight="1">
      <c r="A8" s="10" t="s">
        <v>20</v>
      </c>
      <c r="B8" s="538" t="s">
        <v>21</v>
      </c>
      <c r="C8" s="539"/>
      <c r="D8" s="11">
        <v>0</v>
      </c>
      <c r="E8" s="11">
        <v>0</v>
      </c>
    </row>
    <row r="9" spans="1:5" ht="20.100000000000001" customHeight="1">
      <c r="A9" s="10" t="s">
        <v>22</v>
      </c>
      <c r="B9" s="538" t="s">
        <v>23</v>
      </c>
      <c r="C9" s="539"/>
      <c r="D9" s="11">
        <v>0</v>
      </c>
      <c r="E9" s="11">
        <v>0</v>
      </c>
    </row>
    <row r="10" spans="1:5" ht="20.100000000000001" customHeight="1">
      <c r="A10" s="10" t="s">
        <v>24</v>
      </c>
      <c r="B10" s="538" t="s">
        <v>25</v>
      </c>
      <c r="C10" s="539"/>
      <c r="D10" s="11">
        <v>0</v>
      </c>
      <c r="E10" s="11">
        <v>0</v>
      </c>
    </row>
    <row r="11" spans="1:5" ht="20.100000000000001" customHeight="1">
      <c r="A11" s="10" t="s">
        <v>26</v>
      </c>
      <c r="B11" s="538" t="s">
        <v>27</v>
      </c>
      <c r="C11" s="539"/>
      <c r="D11" s="11">
        <v>0</v>
      </c>
      <c r="E11" s="11">
        <v>0</v>
      </c>
    </row>
    <row r="12" spans="1:5" ht="20.100000000000001" customHeight="1">
      <c r="A12" s="8" t="s">
        <v>3</v>
      </c>
      <c r="B12" s="536" t="s">
        <v>4</v>
      </c>
      <c r="C12" s="537"/>
      <c r="D12" s="9">
        <v>42108.61</v>
      </c>
      <c r="E12" s="9">
        <v>24.121639170756481</v>
      </c>
    </row>
    <row r="13" spans="1:5" ht="20.100000000000001" customHeight="1">
      <c r="A13" s="10" t="s">
        <v>28</v>
      </c>
      <c r="B13" s="538" t="s">
        <v>15</v>
      </c>
      <c r="C13" s="539"/>
      <c r="D13" s="11">
        <v>0</v>
      </c>
      <c r="E13" s="11">
        <v>0</v>
      </c>
    </row>
    <row r="14" spans="1:5" ht="20.100000000000001" customHeight="1">
      <c r="A14" s="10" t="s">
        <v>29</v>
      </c>
      <c r="B14" s="538" t="s">
        <v>30</v>
      </c>
      <c r="C14" s="539"/>
      <c r="D14" s="11">
        <v>0</v>
      </c>
      <c r="E14" s="11">
        <v>0</v>
      </c>
    </row>
    <row r="15" spans="1:5" ht="20.100000000000001" customHeight="1">
      <c r="A15" s="10" t="s">
        <v>31</v>
      </c>
      <c r="B15" s="538" t="s">
        <v>23</v>
      </c>
      <c r="C15" s="539"/>
      <c r="D15" s="11">
        <v>0</v>
      </c>
      <c r="E15" s="11">
        <v>0</v>
      </c>
    </row>
    <row r="16" spans="1:5" ht="20.100000000000001" customHeight="1">
      <c r="A16" s="10" t="s">
        <v>32</v>
      </c>
      <c r="B16" s="538" t="s">
        <v>27</v>
      </c>
      <c r="C16" s="539"/>
      <c r="D16" s="11">
        <v>0</v>
      </c>
      <c r="E16" s="11">
        <v>0</v>
      </c>
    </row>
    <row r="17" spans="1:5" ht="20.100000000000001" customHeight="1">
      <c r="A17" s="8" t="s">
        <v>5</v>
      </c>
      <c r="B17" s="536" t="s">
        <v>6</v>
      </c>
      <c r="C17" s="537"/>
      <c r="D17" s="9">
        <v>31286.17</v>
      </c>
      <c r="E17" s="9">
        <v>17.922075883648173</v>
      </c>
    </row>
    <row r="18" spans="1:5" ht="20.100000000000001" customHeight="1">
      <c r="A18" s="10" t="s">
        <v>33</v>
      </c>
      <c r="B18" s="538" t="s">
        <v>15</v>
      </c>
      <c r="C18" s="539"/>
      <c r="D18" s="11">
        <v>0</v>
      </c>
      <c r="E18" s="11">
        <v>0</v>
      </c>
    </row>
    <row r="19" spans="1:5" ht="20.100000000000001" customHeight="1">
      <c r="A19" s="10" t="s">
        <v>34</v>
      </c>
      <c r="B19" s="538" t="s">
        <v>30</v>
      </c>
      <c r="C19" s="539"/>
      <c r="D19" s="11">
        <v>0</v>
      </c>
      <c r="E19" s="11">
        <v>0</v>
      </c>
    </row>
    <row r="20" spans="1:5" ht="20.100000000000001" customHeight="1">
      <c r="A20" s="10" t="s">
        <v>35</v>
      </c>
      <c r="B20" s="538" t="s">
        <v>23</v>
      </c>
      <c r="C20" s="539"/>
      <c r="D20" s="11">
        <v>0</v>
      </c>
      <c r="E20" s="11">
        <v>0</v>
      </c>
    </row>
    <row r="21" spans="1:5" ht="20.100000000000001" customHeight="1">
      <c r="A21" s="10" t="s">
        <v>36</v>
      </c>
      <c r="B21" s="538" t="s">
        <v>27</v>
      </c>
      <c r="C21" s="539"/>
      <c r="D21" s="11">
        <v>0</v>
      </c>
      <c r="E21" s="11">
        <v>0</v>
      </c>
    </row>
    <row r="22" spans="1:5" ht="20.100000000000001" customHeight="1">
      <c r="A22" s="8" t="s">
        <v>7</v>
      </c>
      <c r="B22" s="536" t="s">
        <v>8</v>
      </c>
      <c r="C22" s="537"/>
      <c r="D22" s="9">
        <v>9684.69</v>
      </c>
      <c r="E22" s="9">
        <v>5.5478107128360117</v>
      </c>
    </row>
    <row r="23" spans="1:5" ht="20.100000000000001" customHeight="1">
      <c r="A23" s="10" t="s">
        <v>37</v>
      </c>
      <c r="B23" s="538" t="s">
        <v>15</v>
      </c>
      <c r="C23" s="539"/>
      <c r="D23" s="11">
        <v>0</v>
      </c>
      <c r="E23" s="11">
        <v>0</v>
      </c>
    </row>
    <row r="24" spans="1:5" ht="20.100000000000001" customHeight="1">
      <c r="A24" s="10" t="s">
        <v>38</v>
      </c>
      <c r="B24" s="538" t="s">
        <v>39</v>
      </c>
      <c r="C24" s="539"/>
      <c r="D24" s="11">
        <v>0</v>
      </c>
      <c r="E24" s="11">
        <v>0</v>
      </c>
    </row>
    <row r="25" spans="1:5" ht="20.100000000000001" customHeight="1">
      <c r="A25" s="10" t="s">
        <v>40</v>
      </c>
      <c r="B25" s="538" t="s">
        <v>23</v>
      </c>
      <c r="C25" s="539"/>
      <c r="D25" s="11">
        <v>0</v>
      </c>
      <c r="E25" s="11">
        <v>0</v>
      </c>
    </row>
    <row r="26" spans="1:5" ht="20.100000000000001" customHeight="1">
      <c r="A26" s="10" t="s">
        <v>41</v>
      </c>
      <c r="B26" s="538" t="s">
        <v>27</v>
      </c>
      <c r="C26" s="539"/>
      <c r="D26" s="11">
        <v>0</v>
      </c>
      <c r="E26" s="11">
        <v>0</v>
      </c>
    </row>
    <row r="27" spans="1:5" ht="20.100000000000001" customHeight="1">
      <c r="A27" s="8" t="s">
        <v>9</v>
      </c>
      <c r="B27" s="536" t="s">
        <v>10</v>
      </c>
      <c r="C27" s="537"/>
      <c r="D27" s="9">
        <v>34922.019999999997</v>
      </c>
      <c r="E27" s="9">
        <v>20.004848546507262</v>
      </c>
    </row>
    <row r="28" spans="1:5" ht="20.100000000000001" customHeight="1">
      <c r="A28" s="10" t="s">
        <v>42</v>
      </c>
      <c r="B28" s="538" t="s">
        <v>15</v>
      </c>
      <c r="C28" s="539"/>
      <c r="D28" s="11">
        <v>0</v>
      </c>
      <c r="E28" s="11">
        <v>0</v>
      </c>
    </row>
    <row r="29" spans="1:5" ht="20.100000000000001" customHeight="1">
      <c r="A29" s="10" t="s">
        <v>43</v>
      </c>
      <c r="B29" s="538" t="s">
        <v>39</v>
      </c>
      <c r="C29" s="539"/>
      <c r="D29" s="11">
        <v>0</v>
      </c>
      <c r="E29" s="11">
        <v>0</v>
      </c>
    </row>
    <row r="30" spans="1:5" ht="20.100000000000001" customHeight="1">
      <c r="A30" s="10" t="s">
        <v>44</v>
      </c>
      <c r="B30" s="538" t="s">
        <v>23</v>
      </c>
      <c r="C30" s="539"/>
      <c r="D30" s="11">
        <v>0</v>
      </c>
      <c r="E30" s="11">
        <v>0</v>
      </c>
    </row>
    <row r="31" spans="1:5" ht="20.100000000000001" customHeight="1">
      <c r="A31" s="10" t="s">
        <v>45</v>
      </c>
      <c r="B31" s="538" t="s">
        <v>27</v>
      </c>
      <c r="C31" s="539"/>
      <c r="D31" s="11">
        <v>0</v>
      </c>
      <c r="E31" s="11">
        <v>0</v>
      </c>
    </row>
    <row r="32" spans="1:5" ht="20.100000000000001" customHeight="1">
      <c r="A32" s="8" t="s">
        <v>46</v>
      </c>
      <c r="B32" s="536" t="s">
        <v>47</v>
      </c>
      <c r="C32" s="537"/>
      <c r="D32" s="9">
        <v>34307.629999999997</v>
      </c>
      <c r="E32" s="9">
        <v>19.652899292183239</v>
      </c>
    </row>
    <row r="33" spans="1:5" ht="15" customHeight="1">
      <c r="A33" s="1"/>
      <c r="B33" s="1"/>
      <c r="C33" s="7" t="s">
        <v>11</v>
      </c>
      <c r="D33" s="9">
        <v>34307.632689999999</v>
      </c>
      <c r="E33" s="9">
        <v>99.999999999999986</v>
      </c>
    </row>
    <row r="34" spans="1:5" ht="15" customHeight="1">
      <c r="A34" s="1"/>
      <c r="B34" s="1"/>
      <c r="C34" s="7" t="s">
        <v>12</v>
      </c>
      <c r="D34" s="9">
        <v>140260.15</v>
      </c>
      <c r="E34" s="1"/>
    </row>
    <row r="35" spans="1:5" ht="15" customHeight="1">
      <c r="A35" s="1"/>
      <c r="B35" s="1"/>
      <c r="C35" s="7" t="s">
        <v>13</v>
      </c>
      <c r="D35" s="9">
        <v>174567.78</v>
      </c>
      <c r="E35" s="1"/>
    </row>
  </sheetData>
  <mergeCells count="30"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A1:E3"/>
    <mergeCell ref="B4:C4"/>
    <mergeCell ref="B5:C5"/>
    <mergeCell ref="B6:C6"/>
    <mergeCell ref="B7:C7"/>
  </mergeCells>
  <pageMargins left="0.27777777777777779" right="0.27777777777777779" top="0.27777777777777779" bottom="0.27777777777777779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26"/>
  <sheetViews>
    <sheetView topLeftCell="A13" workbookViewId="0">
      <selection sqref="A1:H1"/>
    </sheetView>
  </sheetViews>
  <sheetFormatPr defaultRowHeight="15"/>
  <cols>
    <col min="1" max="1" width="10.28515625" customWidth="1"/>
    <col min="2" max="2" width="48.85546875" customWidth="1"/>
    <col min="3" max="3" width="12.42578125" customWidth="1"/>
    <col min="4" max="4" width="6.140625" customWidth="1"/>
    <col min="5" max="7" width="12.42578125" customWidth="1"/>
  </cols>
  <sheetData>
    <row r="1" spans="1:7" ht="92.1" customHeight="1">
      <c r="A1" s="447"/>
      <c r="B1" s="447"/>
      <c r="C1" s="447"/>
      <c r="D1" s="447"/>
      <c r="E1" s="447"/>
      <c r="F1" s="447"/>
      <c r="G1" s="447"/>
    </row>
    <row r="2" spans="1:7" ht="9.9499999999999993" customHeight="1">
      <c r="A2" s="1"/>
      <c r="B2" s="1"/>
      <c r="C2" s="540" t="s">
        <v>48</v>
      </c>
      <c r="D2" s="541"/>
      <c r="E2" s="1"/>
      <c r="F2" s="1"/>
      <c r="G2" s="1"/>
    </row>
    <row r="3" spans="1:7" ht="20.100000000000001" customHeight="1">
      <c r="A3" s="542" t="s">
        <v>49</v>
      </c>
      <c r="B3" s="543"/>
      <c r="C3" s="543"/>
      <c r="D3" s="543"/>
      <c r="E3" s="543"/>
      <c r="F3" s="543"/>
      <c r="G3" s="543"/>
    </row>
    <row r="4" spans="1:7" ht="9.9499999999999993" customHeight="1">
      <c r="A4" s="544"/>
      <c r="B4" s="544"/>
      <c r="C4" s="544"/>
      <c r="D4" s="544"/>
      <c r="E4" s="544"/>
      <c r="F4" s="544"/>
      <c r="G4" s="544"/>
    </row>
    <row r="5" spans="1:7" ht="15" customHeight="1">
      <c r="A5" s="1"/>
      <c r="B5" s="1"/>
      <c r="C5" s="1"/>
      <c r="D5" s="1"/>
      <c r="E5" s="545" t="s">
        <v>50</v>
      </c>
      <c r="F5" s="546"/>
      <c r="G5" s="3">
        <v>189.42</v>
      </c>
    </row>
    <row r="6" spans="1:7" ht="9.9499999999999993" customHeight="1">
      <c r="A6" s="1"/>
      <c r="B6" s="1"/>
      <c r="C6" s="540" t="s">
        <v>48</v>
      </c>
      <c r="D6" s="541"/>
      <c r="E6" s="1"/>
      <c r="F6" s="1"/>
      <c r="G6" s="1"/>
    </row>
    <row r="7" spans="1:7" ht="20.100000000000001" customHeight="1">
      <c r="A7" s="542" t="s">
        <v>51</v>
      </c>
      <c r="B7" s="543"/>
      <c r="C7" s="543"/>
      <c r="D7" s="543"/>
      <c r="E7" s="543"/>
      <c r="F7" s="543"/>
      <c r="G7" s="543"/>
    </row>
    <row r="8" spans="1:7" ht="9.9499999999999993" customHeight="1">
      <c r="A8" s="544"/>
      <c r="B8" s="544"/>
      <c r="C8" s="544"/>
      <c r="D8" s="544"/>
      <c r="E8" s="544"/>
      <c r="F8" s="544"/>
      <c r="G8" s="544"/>
    </row>
    <row r="9" spans="1:7" ht="15" customHeight="1">
      <c r="A9" s="1"/>
      <c r="B9" s="1"/>
      <c r="C9" s="1"/>
      <c r="D9" s="1"/>
      <c r="E9" s="545" t="s">
        <v>50</v>
      </c>
      <c r="F9" s="546"/>
      <c r="G9" s="3">
        <v>0.74</v>
      </c>
    </row>
    <row r="10" spans="1:7" ht="9.9499999999999993" customHeight="1">
      <c r="A10" s="1"/>
      <c r="B10" s="1"/>
      <c r="C10" s="540" t="s">
        <v>48</v>
      </c>
      <c r="D10" s="541"/>
      <c r="E10" s="1"/>
      <c r="F10" s="1"/>
      <c r="G10" s="1"/>
    </row>
    <row r="11" spans="1:7" ht="20.100000000000001" customHeight="1">
      <c r="A11" s="542" t="s">
        <v>52</v>
      </c>
      <c r="B11" s="543"/>
      <c r="C11" s="543"/>
      <c r="D11" s="543"/>
      <c r="E11" s="543"/>
      <c r="F11" s="543"/>
      <c r="G11" s="543"/>
    </row>
    <row r="12" spans="1:7" ht="15" customHeight="1">
      <c r="A12" s="547" t="s">
        <v>53</v>
      </c>
      <c r="B12" s="548"/>
      <c r="C12" s="15" t="s">
        <v>54</v>
      </c>
      <c r="D12" s="15" t="s">
        <v>55</v>
      </c>
      <c r="E12" s="15" t="s">
        <v>56</v>
      </c>
      <c r="F12" s="15" t="s">
        <v>57</v>
      </c>
      <c r="G12" s="15" t="s">
        <v>58</v>
      </c>
    </row>
    <row r="13" spans="1:7" ht="20.100000000000001" customHeight="1">
      <c r="A13" s="16" t="s">
        <v>59</v>
      </c>
      <c r="B13" s="17" t="s">
        <v>60</v>
      </c>
      <c r="C13" s="16" t="s">
        <v>61</v>
      </c>
      <c r="D13" s="16" t="s">
        <v>62</v>
      </c>
      <c r="E13" s="18">
        <v>1.25</v>
      </c>
      <c r="F13" s="19">
        <v>33.94</v>
      </c>
      <c r="G13" s="19">
        <v>42.42</v>
      </c>
    </row>
    <row r="14" spans="1:7" ht="15" customHeight="1">
      <c r="A14" s="1"/>
      <c r="B14" s="1"/>
      <c r="C14" s="1"/>
      <c r="D14" s="1"/>
      <c r="E14" s="549" t="s">
        <v>63</v>
      </c>
      <c r="F14" s="550"/>
      <c r="G14" s="20">
        <v>42.42</v>
      </c>
    </row>
    <row r="15" spans="1:7" ht="15" customHeight="1">
      <c r="A15" s="547" t="s">
        <v>64</v>
      </c>
      <c r="B15" s="548"/>
      <c r="C15" s="15" t="s">
        <v>54</v>
      </c>
      <c r="D15" s="15" t="s">
        <v>55</v>
      </c>
      <c r="E15" s="15" t="s">
        <v>56</v>
      </c>
      <c r="F15" s="15" t="s">
        <v>57</v>
      </c>
      <c r="G15" s="15" t="s">
        <v>58</v>
      </c>
    </row>
    <row r="16" spans="1:7" ht="36" customHeight="1">
      <c r="A16" s="16" t="s">
        <v>65</v>
      </c>
      <c r="B16" s="17" t="s">
        <v>66</v>
      </c>
      <c r="C16" s="16" t="s">
        <v>61</v>
      </c>
      <c r="D16" s="16" t="s">
        <v>67</v>
      </c>
      <c r="E16" s="18">
        <v>6.0000000000000001E-3</v>
      </c>
      <c r="F16" s="19">
        <v>272.83999999999997</v>
      </c>
      <c r="G16" s="19">
        <v>1.63</v>
      </c>
    </row>
    <row r="17" spans="1:7" ht="36" customHeight="1">
      <c r="A17" s="16" t="s">
        <v>68</v>
      </c>
      <c r="B17" s="17" t="s">
        <v>69</v>
      </c>
      <c r="C17" s="16" t="s">
        <v>61</v>
      </c>
      <c r="D17" s="16" t="s">
        <v>70</v>
      </c>
      <c r="E17" s="18">
        <v>3.0000000000000001E-3</v>
      </c>
      <c r="F17" s="19">
        <v>48.61</v>
      </c>
      <c r="G17" s="19">
        <v>0.14000000000000001</v>
      </c>
    </row>
    <row r="18" spans="1:7" ht="15" customHeight="1">
      <c r="A18" s="16" t="s">
        <v>71</v>
      </c>
      <c r="B18" s="17" t="s">
        <v>72</v>
      </c>
      <c r="C18" s="16" t="s">
        <v>61</v>
      </c>
      <c r="D18" s="16" t="s">
        <v>73</v>
      </c>
      <c r="E18" s="18">
        <v>0.65900000000000003</v>
      </c>
      <c r="F18" s="19">
        <v>16.57</v>
      </c>
      <c r="G18" s="19">
        <v>10.91</v>
      </c>
    </row>
    <row r="19" spans="1:7" ht="27.95" customHeight="1">
      <c r="A19" s="16" t="s">
        <v>74</v>
      </c>
      <c r="B19" s="17" t="s">
        <v>75</v>
      </c>
      <c r="C19" s="16" t="s">
        <v>61</v>
      </c>
      <c r="D19" s="16" t="s">
        <v>67</v>
      </c>
      <c r="E19" s="18">
        <v>0.27400000000000002</v>
      </c>
      <c r="F19" s="19">
        <v>28.03</v>
      </c>
      <c r="G19" s="19">
        <v>7.68</v>
      </c>
    </row>
    <row r="20" spans="1:7" ht="27.95" customHeight="1">
      <c r="A20" s="16" t="s">
        <v>76</v>
      </c>
      <c r="B20" s="17" t="s">
        <v>77</v>
      </c>
      <c r="C20" s="16" t="s">
        <v>61</v>
      </c>
      <c r="D20" s="16" t="s">
        <v>70</v>
      </c>
      <c r="E20" s="18">
        <v>0.254</v>
      </c>
      <c r="F20" s="19">
        <v>20.32</v>
      </c>
      <c r="G20" s="19">
        <v>5.16</v>
      </c>
    </row>
    <row r="21" spans="1:7" ht="15" customHeight="1">
      <c r="A21" s="1"/>
      <c r="B21" s="1"/>
      <c r="C21" s="1"/>
      <c r="D21" s="1"/>
      <c r="E21" s="549" t="s">
        <v>78</v>
      </c>
      <c r="F21" s="550"/>
      <c r="G21" s="20">
        <v>25.52</v>
      </c>
    </row>
    <row r="22" spans="1:7" ht="15" customHeight="1">
      <c r="A22" s="1"/>
      <c r="B22" s="1"/>
      <c r="C22" s="1"/>
      <c r="D22" s="1"/>
      <c r="E22" s="545" t="s">
        <v>50</v>
      </c>
      <c r="F22" s="546"/>
      <c r="G22" s="3">
        <v>67.94</v>
      </c>
    </row>
    <row r="23" spans="1:7" ht="9.9499999999999993" customHeight="1">
      <c r="A23" s="1"/>
      <c r="B23" s="1"/>
      <c r="C23" s="540" t="s">
        <v>48</v>
      </c>
      <c r="D23" s="541"/>
      <c r="E23" s="1"/>
      <c r="F23" s="1"/>
      <c r="G23" s="1"/>
    </row>
    <row r="24" spans="1:7" ht="20.100000000000001" customHeight="1">
      <c r="A24" s="542" t="s">
        <v>79</v>
      </c>
      <c r="B24" s="543"/>
      <c r="C24" s="543"/>
      <c r="D24" s="543"/>
      <c r="E24" s="543"/>
      <c r="F24" s="543"/>
      <c r="G24" s="543"/>
    </row>
    <row r="25" spans="1:7" ht="15" customHeight="1">
      <c r="A25" s="547" t="s">
        <v>64</v>
      </c>
      <c r="B25" s="548"/>
      <c r="C25" s="15" t="s">
        <v>54</v>
      </c>
      <c r="D25" s="15" t="s">
        <v>55</v>
      </c>
      <c r="E25" s="15" t="s">
        <v>56</v>
      </c>
      <c r="F25" s="15" t="s">
        <v>57</v>
      </c>
      <c r="G25" s="15" t="s">
        <v>58</v>
      </c>
    </row>
    <row r="26" spans="1:7" ht="15" customHeight="1">
      <c r="A26" s="16" t="s">
        <v>71</v>
      </c>
      <c r="B26" s="17" t="s">
        <v>72</v>
      </c>
      <c r="C26" s="16" t="s">
        <v>61</v>
      </c>
      <c r="D26" s="16" t="s">
        <v>73</v>
      </c>
      <c r="E26" s="18">
        <v>3.956</v>
      </c>
      <c r="F26" s="19">
        <v>16.57</v>
      </c>
      <c r="G26" s="19">
        <v>65.55</v>
      </c>
    </row>
    <row r="27" spans="1:7" ht="15" customHeight="1">
      <c r="A27" s="1"/>
      <c r="B27" s="1"/>
      <c r="C27" s="1"/>
      <c r="D27" s="1"/>
      <c r="E27" s="549" t="s">
        <v>78</v>
      </c>
      <c r="F27" s="550"/>
      <c r="G27" s="20">
        <v>65.55</v>
      </c>
    </row>
    <row r="28" spans="1:7" ht="15" customHeight="1">
      <c r="A28" s="1"/>
      <c r="B28" s="1"/>
      <c r="C28" s="1"/>
      <c r="D28" s="1"/>
      <c r="E28" s="545" t="s">
        <v>50</v>
      </c>
      <c r="F28" s="546"/>
      <c r="G28" s="3">
        <v>65.55</v>
      </c>
    </row>
    <row r="29" spans="1:7" ht="9.9499999999999993" customHeight="1">
      <c r="A29" s="1"/>
      <c r="B29" s="1"/>
      <c r="C29" s="540" t="s">
        <v>48</v>
      </c>
      <c r="D29" s="541"/>
      <c r="E29" s="1"/>
      <c r="F29" s="1"/>
      <c r="G29" s="1"/>
    </row>
    <row r="30" spans="1:7" ht="20.100000000000001" customHeight="1">
      <c r="A30" s="542" t="s">
        <v>80</v>
      </c>
      <c r="B30" s="543"/>
      <c r="C30" s="543"/>
      <c r="D30" s="543"/>
      <c r="E30" s="543"/>
      <c r="F30" s="543"/>
      <c r="G30" s="543"/>
    </row>
    <row r="31" spans="1:7" ht="15" customHeight="1">
      <c r="A31" s="547" t="s">
        <v>64</v>
      </c>
      <c r="B31" s="548"/>
      <c r="C31" s="15" t="s">
        <v>54</v>
      </c>
      <c r="D31" s="15" t="s">
        <v>55</v>
      </c>
      <c r="E31" s="15" t="s">
        <v>56</v>
      </c>
      <c r="F31" s="15" t="s">
        <v>57</v>
      </c>
      <c r="G31" s="15" t="s">
        <v>58</v>
      </c>
    </row>
    <row r="32" spans="1:7" ht="15" customHeight="1">
      <c r="A32" s="16" t="s">
        <v>81</v>
      </c>
      <c r="B32" s="17" t="s">
        <v>82</v>
      </c>
      <c r="C32" s="16" t="s">
        <v>61</v>
      </c>
      <c r="D32" s="16" t="s">
        <v>73</v>
      </c>
      <c r="E32" s="18">
        <v>0.31059999999999999</v>
      </c>
      <c r="F32" s="19">
        <v>20.82</v>
      </c>
      <c r="G32" s="19">
        <v>6.46</v>
      </c>
    </row>
    <row r="33" spans="1:7" ht="15" customHeight="1">
      <c r="A33" s="16" t="s">
        <v>71</v>
      </c>
      <c r="B33" s="17" t="s">
        <v>72</v>
      </c>
      <c r="C33" s="16" t="s">
        <v>61</v>
      </c>
      <c r="D33" s="16" t="s">
        <v>73</v>
      </c>
      <c r="E33" s="18">
        <v>8.4699999999999998E-2</v>
      </c>
      <c r="F33" s="19">
        <v>16.57</v>
      </c>
      <c r="G33" s="19">
        <v>1.4</v>
      </c>
    </row>
    <row r="34" spans="1:7" ht="27.95" customHeight="1">
      <c r="A34" s="16" t="s">
        <v>83</v>
      </c>
      <c r="B34" s="17" t="s">
        <v>84</v>
      </c>
      <c r="C34" s="16" t="s">
        <v>61</v>
      </c>
      <c r="D34" s="16" t="s">
        <v>62</v>
      </c>
      <c r="E34" s="18">
        <v>5.6500000000000002E-2</v>
      </c>
      <c r="F34" s="19">
        <v>300.8</v>
      </c>
      <c r="G34" s="19">
        <v>16.989999999999998</v>
      </c>
    </row>
    <row r="35" spans="1:7" ht="15" customHeight="1">
      <c r="A35" s="1"/>
      <c r="B35" s="1"/>
      <c r="C35" s="1"/>
      <c r="D35" s="1"/>
      <c r="E35" s="549" t="s">
        <v>78</v>
      </c>
      <c r="F35" s="550"/>
      <c r="G35" s="20">
        <v>24.85</v>
      </c>
    </row>
    <row r="36" spans="1:7" ht="15" customHeight="1">
      <c r="A36" s="1"/>
      <c r="B36" s="1"/>
      <c r="C36" s="1"/>
      <c r="D36" s="1"/>
      <c r="E36" s="545" t="s">
        <v>50</v>
      </c>
      <c r="F36" s="546"/>
      <c r="G36" s="3">
        <v>24.85</v>
      </c>
    </row>
    <row r="37" spans="1:7" ht="9.9499999999999993" customHeight="1">
      <c r="A37" s="1"/>
      <c r="B37" s="1"/>
      <c r="C37" s="540" t="s">
        <v>48</v>
      </c>
      <c r="D37" s="541"/>
      <c r="E37" s="1"/>
      <c r="F37" s="1"/>
      <c r="G37" s="1"/>
    </row>
    <row r="38" spans="1:7" ht="20.100000000000001" customHeight="1">
      <c r="A38" s="542" t="s">
        <v>85</v>
      </c>
      <c r="B38" s="543"/>
      <c r="C38" s="543"/>
      <c r="D38" s="543"/>
      <c r="E38" s="543"/>
      <c r="F38" s="543"/>
      <c r="G38" s="543"/>
    </row>
    <row r="39" spans="1:7" ht="15" customHeight="1">
      <c r="A39" s="547" t="s">
        <v>53</v>
      </c>
      <c r="B39" s="548"/>
      <c r="C39" s="15" t="s">
        <v>54</v>
      </c>
      <c r="D39" s="15" t="s">
        <v>55</v>
      </c>
      <c r="E39" s="15" t="s">
        <v>56</v>
      </c>
      <c r="F39" s="15" t="s">
        <v>57</v>
      </c>
      <c r="G39" s="15" t="s">
        <v>58</v>
      </c>
    </row>
    <row r="40" spans="1:7" ht="27.95" customHeight="1">
      <c r="A40" s="16" t="s">
        <v>86</v>
      </c>
      <c r="B40" s="17" t="s">
        <v>87</v>
      </c>
      <c r="C40" s="16" t="s">
        <v>61</v>
      </c>
      <c r="D40" s="16" t="s">
        <v>88</v>
      </c>
      <c r="E40" s="18">
        <v>1.19</v>
      </c>
      <c r="F40" s="19">
        <v>0.22</v>
      </c>
      <c r="G40" s="19">
        <v>0.26</v>
      </c>
    </row>
    <row r="41" spans="1:7" ht="20.100000000000001" customHeight="1">
      <c r="A41" s="16" t="s">
        <v>89</v>
      </c>
      <c r="B41" s="17" t="s">
        <v>90</v>
      </c>
      <c r="C41" s="16" t="s">
        <v>61</v>
      </c>
      <c r="D41" s="16" t="s">
        <v>91</v>
      </c>
      <c r="E41" s="18">
        <v>2.5000000000000001E-2</v>
      </c>
      <c r="F41" s="19">
        <v>22.8</v>
      </c>
      <c r="G41" s="19">
        <v>0.56999999999999995</v>
      </c>
    </row>
    <row r="42" spans="1:7" ht="15" customHeight="1">
      <c r="A42" s="1"/>
      <c r="B42" s="1"/>
      <c r="C42" s="1"/>
      <c r="D42" s="1"/>
      <c r="E42" s="549" t="s">
        <v>63</v>
      </c>
      <c r="F42" s="550"/>
      <c r="G42" s="20">
        <v>0.83</v>
      </c>
    </row>
    <row r="43" spans="1:7" ht="15" customHeight="1">
      <c r="A43" s="547" t="s">
        <v>64</v>
      </c>
      <c r="B43" s="548"/>
      <c r="C43" s="15" t="s">
        <v>54</v>
      </c>
      <c r="D43" s="15" t="s">
        <v>55</v>
      </c>
      <c r="E43" s="15" t="s">
        <v>56</v>
      </c>
      <c r="F43" s="15" t="s">
        <v>57</v>
      </c>
      <c r="G43" s="15" t="s">
        <v>58</v>
      </c>
    </row>
    <row r="44" spans="1:7" ht="15" customHeight="1">
      <c r="A44" s="16" t="s">
        <v>92</v>
      </c>
      <c r="B44" s="17" t="s">
        <v>93</v>
      </c>
      <c r="C44" s="16" t="s">
        <v>61</v>
      </c>
      <c r="D44" s="16" t="s">
        <v>73</v>
      </c>
      <c r="E44" s="18">
        <v>3.6700000000000003E-2</v>
      </c>
      <c r="F44" s="19">
        <v>15.83</v>
      </c>
      <c r="G44" s="19">
        <v>0.57999999999999996</v>
      </c>
    </row>
    <row r="45" spans="1:7" ht="15" customHeight="1">
      <c r="A45" s="16" t="s">
        <v>94</v>
      </c>
      <c r="B45" s="17" t="s">
        <v>95</v>
      </c>
      <c r="C45" s="16" t="s">
        <v>61</v>
      </c>
      <c r="D45" s="16" t="s">
        <v>73</v>
      </c>
      <c r="E45" s="18">
        <v>0.22450000000000001</v>
      </c>
      <c r="F45" s="19">
        <v>20.76</v>
      </c>
      <c r="G45" s="19">
        <v>4.66</v>
      </c>
    </row>
    <row r="46" spans="1:7" ht="27.95" customHeight="1">
      <c r="A46" s="16" t="s">
        <v>96</v>
      </c>
      <c r="B46" s="17" t="s">
        <v>97</v>
      </c>
      <c r="C46" s="16" t="s">
        <v>61</v>
      </c>
      <c r="D46" s="16" t="s">
        <v>91</v>
      </c>
      <c r="E46" s="18">
        <v>1</v>
      </c>
      <c r="F46" s="19">
        <v>13.63</v>
      </c>
      <c r="G46" s="19">
        <v>13.63</v>
      </c>
    </row>
    <row r="47" spans="1:7" ht="15" customHeight="1">
      <c r="A47" s="1"/>
      <c r="B47" s="1"/>
      <c r="C47" s="1"/>
      <c r="D47" s="1"/>
      <c r="E47" s="549" t="s">
        <v>78</v>
      </c>
      <c r="F47" s="550"/>
      <c r="G47" s="20">
        <v>18.87</v>
      </c>
    </row>
    <row r="48" spans="1:7" ht="15" customHeight="1">
      <c r="A48" s="1"/>
      <c r="B48" s="1"/>
      <c r="C48" s="1"/>
      <c r="D48" s="1"/>
      <c r="E48" s="545" t="s">
        <v>50</v>
      </c>
      <c r="F48" s="546"/>
      <c r="G48" s="3">
        <v>19.7</v>
      </c>
    </row>
    <row r="49" spans="1:7" ht="9.9499999999999993" customHeight="1">
      <c r="A49" s="1"/>
      <c r="B49" s="1"/>
      <c r="C49" s="540" t="s">
        <v>48</v>
      </c>
      <c r="D49" s="541"/>
      <c r="E49" s="1"/>
      <c r="F49" s="1"/>
      <c r="G49" s="1"/>
    </row>
    <row r="50" spans="1:7" ht="20.100000000000001" customHeight="1">
      <c r="A50" s="542" t="s">
        <v>98</v>
      </c>
      <c r="B50" s="543"/>
      <c r="C50" s="543"/>
      <c r="D50" s="543"/>
      <c r="E50" s="543"/>
      <c r="F50" s="543"/>
      <c r="G50" s="543"/>
    </row>
    <row r="51" spans="1:7" ht="15" customHeight="1">
      <c r="A51" s="547" t="s">
        <v>53</v>
      </c>
      <c r="B51" s="548"/>
      <c r="C51" s="15" t="s">
        <v>54</v>
      </c>
      <c r="D51" s="15" t="s">
        <v>55</v>
      </c>
      <c r="E51" s="15" t="s">
        <v>56</v>
      </c>
      <c r="F51" s="15" t="s">
        <v>57</v>
      </c>
      <c r="G51" s="15" t="s">
        <v>58</v>
      </c>
    </row>
    <row r="52" spans="1:7" ht="27.95" customHeight="1">
      <c r="A52" s="16" t="s">
        <v>86</v>
      </c>
      <c r="B52" s="17" t="s">
        <v>87</v>
      </c>
      <c r="C52" s="16" t="s">
        <v>61</v>
      </c>
      <c r="D52" s="16" t="s">
        <v>88</v>
      </c>
      <c r="E52" s="18">
        <v>0.54300000000000004</v>
      </c>
      <c r="F52" s="19">
        <v>0.22</v>
      </c>
      <c r="G52" s="19">
        <v>0.11</v>
      </c>
    </row>
    <row r="53" spans="1:7" ht="20.100000000000001" customHeight="1">
      <c r="A53" s="16" t="s">
        <v>89</v>
      </c>
      <c r="B53" s="17" t="s">
        <v>90</v>
      </c>
      <c r="C53" s="16" t="s">
        <v>61</v>
      </c>
      <c r="D53" s="16" t="s">
        <v>91</v>
      </c>
      <c r="E53" s="18">
        <v>2.5000000000000001E-2</v>
      </c>
      <c r="F53" s="19">
        <v>22.8</v>
      </c>
      <c r="G53" s="19">
        <v>0.56999999999999995</v>
      </c>
    </row>
    <row r="54" spans="1:7" ht="15" customHeight="1">
      <c r="A54" s="1"/>
      <c r="B54" s="1"/>
      <c r="C54" s="1"/>
      <c r="D54" s="1"/>
      <c r="E54" s="549" t="s">
        <v>63</v>
      </c>
      <c r="F54" s="550"/>
      <c r="G54" s="20">
        <v>0.68</v>
      </c>
    </row>
    <row r="55" spans="1:7" ht="15" customHeight="1">
      <c r="A55" s="547" t="s">
        <v>64</v>
      </c>
      <c r="B55" s="548"/>
      <c r="C55" s="15" t="s">
        <v>54</v>
      </c>
      <c r="D55" s="15" t="s">
        <v>55</v>
      </c>
      <c r="E55" s="15" t="s">
        <v>56</v>
      </c>
      <c r="F55" s="15" t="s">
        <v>57</v>
      </c>
      <c r="G55" s="15" t="s">
        <v>58</v>
      </c>
    </row>
    <row r="56" spans="1:7" ht="15" customHeight="1">
      <c r="A56" s="16" t="s">
        <v>92</v>
      </c>
      <c r="B56" s="17" t="s">
        <v>93</v>
      </c>
      <c r="C56" s="16" t="s">
        <v>61</v>
      </c>
      <c r="D56" s="16" t="s">
        <v>73</v>
      </c>
      <c r="E56" s="18">
        <v>1.5599999999999999E-2</v>
      </c>
      <c r="F56" s="19">
        <v>15.83</v>
      </c>
      <c r="G56" s="19">
        <v>0.24</v>
      </c>
    </row>
    <row r="57" spans="1:7" ht="15" customHeight="1">
      <c r="A57" s="16" t="s">
        <v>94</v>
      </c>
      <c r="B57" s="17" t="s">
        <v>95</v>
      </c>
      <c r="C57" s="16" t="s">
        <v>61</v>
      </c>
      <c r="D57" s="16" t="s">
        <v>73</v>
      </c>
      <c r="E57" s="18">
        <v>9.5600000000000004E-2</v>
      </c>
      <c r="F57" s="19">
        <v>20.76</v>
      </c>
      <c r="G57" s="19">
        <v>1.98</v>
      </c>
    </row>
    <row r="58" spans="1:7" ht="27.95" customHeight="1">
      <c r="A58" s="16" t="s">
        <v>99</v>
      </c>
      <c r="B58" s="17" t="s">
        <v>100</v>
      </c>
      <c r="C58" s="16" t="s">
        <v>61</v>
      </c>
      <c r="D58" s="16" t="s">
        <v>91</v>
      </c>
      <c r="E58" s="18">
        <v>1</v>
      </c>
      <c r="F58" s="19">
        <v>13.29</v>
      </c>
      <c r="G58" s="19">
        <v>13.29</v>
      </c>
    </row>
    <row r="59" spans="1:7" ht="15" customHeight="1">
      <c r="A59" s="1"/>
      <c r="B59" s="1"/>
      <c r="C59" s="1"/>
      <c r="D59" s="1"/>
      <c r="E59" s="549" t="s">
        <v>78</v>
      </c>
      <c r="F59" s="550"/>
      <c r="G59" s="20">
        <v>15.51</v>
      </c>
    </row>
    <row r="60" spans="1:7" ht="15" customHeight="1">
      <c r="A60" s="1"/>
      <c r="B60" s="1"/>
      <c r="C60" s="1"/>
      <c r="D60" s="1"/>
      <c r="E60" s="545" t="s">
        <v>50</v>
      </c>
      <c r="F60" s="546"/>
      <c r="G60" s="3">
        <v>16.190000000000001</v>
      </c>
    </row>
    <row r="61" spans="1:7" ht="9.9499999999999993" customHeight="1">
      <c r="A61" s="1"/>
      <c r="B61" s="1"/>
      <c r="C61" s="540" t="s">
        <v>48</v>
      </c>
      <c r="D61" s="541"/>
      <c r="E61" s="1"/>
      <c r="F61" s="1"/>
      <c r="G61" s="1"/>
    </row>
    <row r="62" spans="1:7" ht="20.100000000000001" customHeight="1">
      <c r="A62" s="542" t="s">
        <v>101</v>
      </c>
      <c r="B62" s="543"/>
      <c r="C62" s="543"/>
      <c r="D62" s="543"/>
      <c r="E62" s="543"/>
      <c r="F62" s="543"/>
      <c r="G62" s="543"/>
    </row>
    <row r="63" spans="1:7" ht="15" customHeight="1">
      <c r="A63" s="547" t="s">
        <v>53</v>
      </c>
      <c r="B63" s="548"/>
      <c r="C63" s="15" t="s">
        <v>54</v>
      </c>
      <c r="D63" s="15" t="s">
        <v>55</v>
      </c>
      <c r="E63" s="15" t="s">
        <v>56</v>
      </c>
      <c r="F63" s="15" t="s">
        <v>57</v>
      </c>
      <c r="G63" s="15" t="s">
        <v>58</v>
      </c>
    </row>
    <row r="64" spans="1:7" ht="20.100000000000001" customHeight="1">
      <c r="A64" s="16" t="s">
        <v>102</v>
      </c>
      <c r="B64" s="17" t="s">
        <v>103</v>
      </c>
      <c r="C64" s="16" t="s">
        <v>61</v>
      </c>
      <c r="D64" s="16" t="s">
        <v>62</v>
      </c>
      <c r="E64" s="18">
        <v>0.72750000000000004</v>
      </c>
      <c r="F64" s="19">
        <v>80</v>
      </c>
      <c r="G64" s="19">
        <v>58.2</v>
      </c>
    </row>
    <row r="65" spans="1:7" ht="15" customHeight="1">
      <c r="A65" s="16" t="s">
        <v>104</v>
      </c>
      <c r="B65" s="17" t="s">
        <v>105</v>
      </c>
      <c r="C65" s="16" t="s">
        <v>61</v>
      </c>
      <c r="D65" s="16" t="s">
        <v>91</v>
      </c>
      <c r="E65" s="18">
        <v>364.94330000000002</v>
      </c>
      <c r="F65" s="19">
        <v>0.59</v>
      </c>
      <c r="G65" s="19">
        <v>215.31</v>
      </c>
    </row>
    <row r="66" spans="1:7" ht="20.100000000000001" customHeight="1">
      <c r="A66" s="16" t="s">
        <v>106</v>
      </c>
      <c r="B66" s="17" t="s">
        <v>107</v>
      </c>
      <c r="C66" s="16" t="s">
        <v>61</v>
      </c>
      <c r="D66" s="16" t="s">
        <v>62</v>
      </c>
      <c r="E66" s="18">
        <v>0.59719999999999995</v>
      </c>
      <c r="F66" s="19">
        <v>79.430000000000007</v>
      </c>
      <c r="G66" s="19">
        <v>47.43</v>
      </c>
    </row>
    <row r="67" spans="1:7" ht="15" customHeight="1">
      <c r="A67" s="1"/>
      <c r="B67" s="1"/>
      <c r="C67" s="1"/>
      <c r="D67" s="1"/>
      <c r="E67" s="549" t="s">
        <v>63</v>
      </c>
      <c r="F67" s="550"/>
      <c r="G67" s="20">
        <v>320.94</v>
      </c>
    </row>
    <row r="68" spans="1:7" ht="15" customHeight="1">
      <c r="A68" s="547" t="s">
        <v>64</v>
      </c>
      <c r="B68" s="548"/>
      <c r="C68" s="15" t="s">
        <v>54</v>
      </c>
      <c r="D68" s="15" t="s">
        <v>55</v>
      </c>
      <c r="E68" s="15" t="s">
        <v>56</v>
      </c>
      <c r="F68" s="15" t="s">
        <v>57</v>
      </c>
      <c r="G68" s="15" t="s">
        <v>58</v>
      </c>
    </row>
    <row r="69" spans="1:7" ht="15" customHeight="1">
      <c r="A69" s="16" t="s">
        <v>71</v>
      </c>
      <c r="B69" s="17" t="s">
        <v>72</v>
      </c>
      <c r="C69" s="16" t="s">
        <v>61</v>
      </c>
      <c r="D69" s="16" t="s">
        <v>73</v>
      </c>
      <c r="E69" s="18">
        <v>1.9792000000000001</v>
      </c>
      <c r="F69" s="19">
        <v>16.57</v>
      </c>
      <c r="G69" s="19">
        <v>32.79</v>
      </c>
    </row>
    <row r="70" spans="1:7" ht="20.100000000000001" customHeight="1">
      <c r="A70" s="16" t="s">
        <v>108</v>
      </c>
      <c r="B70" s="17" t="s">
        <v>109</v>
      </c>
      <c r="C70" s="16" t="s">
        <v>61</v>
      </c>
      <c r="D70" s="16" t="s">
        <v>73</v>
      </c>
      <c r="E70" s="18">
        <v>1.2501</v>
      </c>
      <c r="F70" s="19">
        <v>16.98</v>
      </c>
      <c r="G70" s="19">
        <v>21.22</v>
      </c>
    </row>
    <row r="71" spans="1:7" ht="27.95" customHeight="1">
      <c r="A71" s="16" t="s">
        <v>110</v>
      </c>
      <c r="B71" s="17" t="s">
        <v>111</v>
      </c>
      <c r="C71" s="16" t="s">
        <v>61</v>
      </c>
      <c r="D71" s="16" t="s">
        <v>67</v>
      </c>
      <c r="E71" s="18">
        <v>0.64339999999999997</v>
      </c>
      <c r="F71" s="19">
        <v>5.19</v>
      </c>
      <c r="G71" s="19">
        <v>3.33</v>
      </c>
    </row>
    <row r="72" spans="1:7" ht="27.95" customHeight="1">
      <c r="A72" s="16" t="s">
        <v>112</v>
      </c>
      <c r="B72" s="17" t="s">
        <v>113</v>
      </c>
      <c r="C72" s="16" t="s">
        <v>61</v>
      </c>
      <c r="D72" s="16" t="s">
        <v>70</v>
      </c>
      <c r="E72" s="18">
        <v>0.60670000000000002</v>
      </c>
      <c r="F72" s="19">
        <v>1.56</v>
      </c>
      <c r="G72" s="19">
        <v>0.94</v>
      </c>
    </row>
    <row r="73" spans="1:7" ht="15" customHeight="1">
      <c r="A73" s="1"/>
      <c r="B73" s="1"/>
      <c r="C73" s="1"/>
      <c r="D73" s="1"/>
      <c r="E73" s="549" t="s">
        <v>78</v>
      </c>
      <c r="F73" s="550"/>
      <c r="G73" s="20">
        <v>58.28</v>
      </c>
    </row>
    <row r="74" spans="1:7" ht="15" customHeight="1">
      <c r="A74" s="1"/>
      <c r="B74" s="1"/>
      <c r="C74" s="1"/>
      <c r="D74" s="1"/>
      <c r="E74" s="545" t="s">
        <v>50</v>
      </c>
      <c r="F74" s="546"/>
      <c r="G74" s="3">
        <v>379.22</v>
      </c>
    </row>
    <row r="75" spans="1:7" ht="9.9499999999999993" customHeight="1">
      <c r="A75" s="1"/>
      <c r="B75" s="1"/>
      <c r="C75" s="540" t="s">
        <v>48</v>
      </c>
      <c r="D75" s="541"/>
      <c r="E75" s="1"/>
      <c r="F75" s="1"/>
      <c r="G75" s="1"/>
    </row>
    <row r="76" spans="1:7" ht="20.100000000000001" customHeight="1">
      <c r="A76" s="542" t="s">
        <v>114</v>
      </c>
      <c r="B76" s="543"/>
      <c r="C76" s="543"/>
      <c r="D76" s="543"/>
      <c r="E76" s="543"/>
      <c r="F76" s="543"/>
      <c r="G76" s="543"/>
    </row>
    <row r="77" spans="1:7" ht="15" customHeight="1">
      <c r="A77" s="547" t="s">
        <v>64</v>
      </c>
      <c r="B77" s="548"/>
      <c r="C77" s="15" t="s">
        <v>54</v>
      </c>
      <c r="D77" s="15" t="s">
        <v>55</v>
      </c>
      <c r="E77" s="15" t="s">
        <v>56</v>
      </c>
      <c r="F77" s="15" t="s">
        <v>57</v>
      </c>
      <c r="G77" s="15" t="s">
        <v>58</v>
      </c>
    </row>
    <row r="78" spans="1:7" ht="15" customHeight="1">
      <c r="A78" s="16" t="s">
        <v>115</v>
      </c>
      <c r="B78" s="17" t="s">
        <v>116</v>
      </c>
      <c r="C78" s="16" t="s">
        <v>61</v>
      </c>
      <c r="D78" s="16" t="s">
        <v>73</v>
      </c>
      <c r="E78" s="18">
        <v>1.8460000000000001</v>
      </c>
      <c r="F78" s="19">
        <v>20.59</v>
      </c>
      <c r="G78" s="19">
        <v>38</v>
      </c>
    </row>
    <row r="79" spans="1:7" ht="15" customHeight="1">
      <c r="A79" s="16" t="s">
        <v>81</v>
      </c>
      <c r="B79" s="17" t="s">
        <v>82</v>
      </c>
      <c r="C79" s="16" t="s">
        <v>61</v>
      </c>
      <c r="D79" s="16" t="s">
        <v>73</v>
      </c>
      <c r="E79" s="18">
        <v>1.8460000000000001</v>
      </c>
      <c r="F79" s="19">
        <v>20.82</v>
      </c>
      <c r="G79" s="19">
        <v>38.43</v>
      </c>
    </row>
    <row r="80" spans="1:7" ht="15" customHeight="1">
      <c r="A80" s="16" t="s">
        <v>71</v>
      </c>
      <c r="B80" s="17" t="s">
        <v>72</v>
      </c>
      <c r="C80" s="16" t="s">
        <v>61</v>
      </c>
      <c r="D80" s="16" t="s">
        <v>73</v>
      </c>
      <c r="E80" s="18">
        <v>5.5380000000000003</v>
      </c>
      <c r="F80" s="19">
        <v>16.57</v>
      </c>
      <c r="G80" s="19">
        <v>91.76</v>
      </c>
    </row>
    <row r="81" spans="1:7" ht="27.95" customHeight="1">
      <c r="A81" s="16" t="s">
        <v>117</v>
      </c>
      <c r="B81" s="17" t="s">
        <v>118</v>
      </c>
      <c r="C81" s="16" t="s">
        <v>61</v>
      </c>
      <c r="D81" s="16" t="s">
        <v>67</v>
      </c>
      <c r="E81" s="18">
        <v>0.67200000000000004</v>
      </c>
      <c r="F81" s="19">
        <v>1.26</v>
      </c>
      <c r="G81" s="19">
        <v>0.84</v>
      </c>
    </row>
    <row r="82" spans="1:7" ht="27.95" customHeight="1">
      <c r="A82" s="16" t="s">
        <v>119</v>
      </c>
      <c r="B82" s="17" t="s">
        <v>120</v>
      </c>
      <c r="C82" s="16" t="s">
        <v>61</v>
      </c>
      <c r="D82" s="16" t="s">
        <v>70</v>
      </c>
      <c r="E82" s="18">
        <v>1.1739999999999999</v>
      </c>
      <c r="F82" s="19">
        <v>0.49</v>
      </c>
      <c r="G82" s="19">
        <v>0.56999999999999995</v>
      </c>
    </row>
    <row r="83" spans="1:7" ht="15" customHeight="1">
      <c r="A83" s="1"/>
      <c r="B83" s="1"/>
      <c r="C83" s="1"/>
      <c r="D83" s="1"/>
      <c r="E83" s="549" t="s">
        <v>78</v>
      </c>
      <c r="F83" s="550"/>
      <c r="G83" s="20">
        <v>169.6</v>
      </c>
    </row>
    <row r="84" spans="1:7" ht="15" customHeight="1">
      <c r="A84" s="1"/>
      <c r="B84" s="1"/>
      <c r="C84" s="1"/>
      <c r="D84" s="1"/>
      <c r="E84" s="545" t="s">
        <v>50</v>
      </c>
      <c r="F84" s="546"/>
      <c r="G84" s="3">
        <v>169.6</v>
      </c>
    </row>
    <row r="85" spans="1:7" ht="9.9499999999999993" customHeight="1">
      <c r="A85" s="1"/>
      <c r="B85" s="1"/>
      <c r="C85" s="540" t="s">
        <v>48</v>
      </c>
      <c r="D85" s="541"/>
      <c r="E85" s="1"/>
      <c r="F85" s="1"/>
      <c r="G85" s="1"/>
    </row>
    <row r="86" spans="1:7" ht="20.100000000000001" customHeight="1">
      <c r="A86" s="542" t="s">
        <v>121</v>
      </c>
      <c r="B86" s="543"/>
      <c r="C86" s="543"/>
      <c r="D86" s="543"/>
      <c r="E86" s="543"/>
      <c r="F86" s="543"/>
      <c r="G86" s="543"/>
    </row>
    <row r="87" spans="1:7" ht="9.9499999999999993" customHeight="1">
      <c r="A87" s="544"/>
      <c r="B87" s="544"/>
      <c r="C87" s="544"/>
      <c r="D87" s="544"/>
      <c r="E87" s="544"/>
      <c r="F87" s="544"/>
      <c r="G87" s="544"/>
    </row>
    <row r="88" spans="1:7" ht="15" customHeight="1">
      <c r="A88" s="1"/>
      <c r="B88" s="1"/>
      <c r="C88" s="1"/>
      <c r="D88" s="1"/>
      <c r="E88" s="545" t="s">
        <v>50</v>
      </c>
      <c r="F88" s="546"/>
      <c r="G88" s="3">
        <v>74.260000000000005</v>
      </c>
    </row>
    <row r="89" spans="1:7" ht="9.9499999999999993" customHeight="1">
      <c r="A89" s="1"/>
      <c r="B89" s="1"/>
      <c r="C89" s="540" t="s">
        <v>48</v>
      </c>
      <c r="D89" s="541"/>
      <c r="E89" s="1"/>
      <c r="F89" s="1"/>
      <c r="G89" s="1"/>
    </row>
    <row r="90" spans="1:7" ht="20.100000000000001" customHeight="1">
      <c r="A90" s="542" t="s">
        <v>122</v>
      </c>
      <c r="B90" s="543"/>
      <c r="C90" s="543"/>
      <c r="D90" s="543"/>
      <c r="E90" s="543"/>
      <c r="F90" s="543"/>
      <c r="G90" s="543"/>
    </row>
    <row r="91" spans="1:7" ht="15" customHeight="1">
      <c r="A91" s="547" t="s">
        <v>64</v>
      </c>
      <c r="B91" s="548"/>
      <c r="C91" s="15" t="s">
        <v>54</v>
      </c>
      <c r="D91" s="15" t="s">
        <v>55</v>
      </c>
      <c r="E91" s="15" t="s">
        <v>56</v>
      </c>
      <c r="F91" s="15" t="s">
        <v>57</v>
      </c>
      <c r="G91" s="15" t="s">
        <v>58</v>
      </c>
    </row>
    <row r="92" spans="1:7" ht="27.95" customHeight="1">
      <c r="A92" s="16" t="s">
        <v>123</v>
      </c>
      <c r="B92" s="17" t="s">
        <v>124</v>
      </c>
      <c r="C92" s="16" t="s">
        <v>61</v>
      </c>
      <c r="D92" s="16" t="s">
        <v>62</v>
      </c>
      <c r="E92" s="18">
        <v>4.1999999999999997E-3</v>
      </c>
      <c r="F92" s="19">
        <v>405.01</v>
      </c>
      <c r="G92" s="19">
        <v>1.7</v>
      </c>
    </row>
    <row r="93" spans="1:7" ht="15" customHeight="1">
      <c r="A93" s="16" t="s">
        <v>81</v>
      </c>
      <c r="B93" s="17" t="s">
        <v>82</v>
      </c>
      <c r="C93" s="16" t="s">
        <v>61</v>
      </c>
      <c r="D93" s="16" t="s">
        <v>73</v>
      </c>
      <c r="E93" s="18">
        <v>7.0000000000000007E-2</v>
      </c>
      <c r="F93" s="19">
        <v>20.82</v>
      </c>
      <c r="G93" s="19">
        <v>1.45</v>
      </c>
    </row>
    <row r="94" spans="1:7" ht="15" customHeight="1">
      <c r="A94" s="16" t="s">
        <v>71</v>
      </c>
      <c r="B94" s="17" t="s">
        <v>72</v>
      </c>
      <c r="C94" s="16" t="s">
        <v>61</v>
      </c>
      <c r="D94" s="16" t="s">
        <v>73</v>
      </c>
      <c r="E94" s="18">
        <v>7.0000000000000001E-3</v>
      </c>
      <c r="F94" s="19">
        <v>16.57</v>
      </c>
      <c r="G94" s="19">
        <v>0.11</v>
      </c>
    </row>
    <row r="95" spans="1:7" ht="15" customHeight="1">
      <c r="A95" s="1"/>
      <c r="B95" s="1"/>
      <c r="C95" s="1"/>
      <c r="D95" s="1"/>
      <c r="E95" s="549" t="s">
        <v>78</v>
      </c>
      <c r="F95" s="550"/>
      <c r="G95" s="20">
        <v>3.26</v>
      </c>
    </row>
    <row r="96" spans="1:7" ht="15" customHeight="1">
      <c r="A96" s="1"/>
      <c r="B96" s="1"/>
      <c r="C96" s="1"/>
      <c r="D96" s="1"/>
      <c r="E96" s="545" t="s">
        <v>50</v>
      </c>
      <c r="F96" s="546"/>
      <c r="G96" s="3">
        <v>3.26</v>
      </c>
    </row>
    <row r="97" spans="1:7" ht="9.9499999999999993" customHeight="1">
      <c r="A97" s="1"/>
      <c r="B97" s="1"/>
      <c r="C97" s="540" t="s">
        <v>48</v>
      </c>
      <c r="D97" s="541"/>
      <c r="E97" s="1"/>
      <c r="F97" s="1"/>
      <c r="G97" s="1"/>
    </row>
    <row r="98" spans="1:7" ht="20.100000000000001" customHeight="1">
      <c r="A98" s="542" t="s">
        <v>125</v>
      </c>
      <c r="B98" s="543"/>
      <c r="C98" s="543"/>
      <c r="D98" s="543"/>
      <c r="E98" s="543"/>
      <c r="F98" s="543"/>
      <c r="G98" s="543"/>
    </row>
    <row r="99" spans="1:7" ht="15" customHeight="1">
      <c r="A99" s="547" t="s">
        <v>64</v>
      </c>
      <c r="B99" s="548"/>
      <c r="C99" s="15" t="s">
        <v>54</v>
      </c>
      <c r="D99" s="15" t="s">
        <v>55</v>
      </c>
      <c r="E99" s="15" t="s">
        <v>56</v>
      </c>
      <c r="F99" s="15" t="s">
        <v>57</v>
      </c>
      <c r="G99" s="15" t="s">
        <v>58</v>
      </c>
    </row>
    <row r="100" spans="1:7" ht="36" customHeight="1">
      <c r="A100" s="16" t="s">
        <v>126</v>
      </c>
      <c r="B100" s="17" t="s">
        <v>127</v>
      </c>
      <c r="C100" s="16" t="s">
        <v>61</v>
      </c>
      <c r="D100" s="16" t="s">
        <v>62</v>
      </c>
      <c r="E100" s="18">
        <v>3.7600000000000001E-2</v>
      </c>
      <c r="F100" s="19">
        <v>427.24</v>
      </c>
      <c r="G100" s="19">
        <v>16.059999999999999</v>
      </c>
    </row>
    <row r="101" spans="1:7" ht="15" customHeight="1">
      <c r="A101" s="16" t="s">
        <v>81</v>
      </c>
      <c r="B101" s="17" t="s">
        <v>82</v>
      </c>
      <c r="C101" s="16" t="s">
        <v>61</v>
      </c>
      <c r="D101" s="16" t="s">
        <v>73</v>
      </c>
      <c r="E101" s="18">
        <v>0.47</v>
      </c>
      <c r="F101" s="19">
        <v>20.82</v>
      </c>
      <c r="G101" s="19">
        <v>9.7799999999999994</v>
      </c>
    </row>
    <row r="102" spans="1:7" ht="15" customHeight="1">
      <c r="A102" s="16" t="s">
        <v>71</v>
      </c>
      <c r="B102" s="17" t="s">
        <v>72</v>
      </c>
      <c r="C102" s="16" t="s">
        <v>61</v>
      </c>
      <c r="D102" s="16" t="s">
        <v>73</v>
      </c>
      <c r="E102" s="18">
        <v>0.17100000000000001</v>
      </c>
      <c r="F102" s="19">
        <v>16.57</v>
      </c>
      <c r="G102" s="19">
        <v>2.83</v>
      </c>
    </row>
    <row r="103" spans="1:7" ht="15" customHeight="1">
      <c r="A103" s="1"/>
      <c r="B103" s="1"/>
      <c r="C103" s="1"/>
      <c r="D103" s="1"/>
      <c r="E103" s="549" t="s">
        <v>78</v>
      </c>
      <c r="F103" s="550"/>
      <c r="G103" s="20">
        <v>28.67</v>
      </c>
    </row>
    <row r="104" spans="1:7" ht="15" customHeight="1">
      <c r="A104" s="1"/>
      <c r="B104" s="1"/>
      <c r="C104" s="1"/>
      <c r="D104" s="1"/>
      <c r="E104" s="545" t="s">
        <v>50</v>
      </c>
      <c r="F104" s="546"/>
      <c r="G104" s="3">
        <v>28.67</v>
      </c>
    </row>
    <row r="105" spans="1:7" ht="9.9499999999999993" customHeight="1">
      <c r="A105" s="1"/>
      <c r="B105" s="1"/>
      <c r="C105" s="540" t="s">
        <v>48</v>
      </c>
      <c r="D105" s="541"/>
      <c r="E105" s="1"/>
      <c r="F105" s="1"/>
      <c r="G105" s="1"/>
    </row>
    <row r="106" spans="1:7" ht="20.100000000000001" customHeight="1">
      <c r="A106" s="542" t="s">
        <v>128</v>
      </c>
      <c r="B106" s="543"/>
      <c r="C106" s="543"/>
      <c r="D106" s="543"/>
      <c r="E106" s="543"/>
      <c r="F106" s="543"/>
      <c r="G106" s="543"/>
    </row>
    <row r="107" spans="1:7" ht="15" customHeight="1">
      <c r="A107" s="547" t="s">
        <v>53</v>
      </c>
      <c r="B107" s="548"/>
      <c r="C107" s="15" t="s">
        <v>54</v>
      </c>
      <c r="D107" s="15" t="s">
        <v>55</v>
      </c>
      <c r="E107" s="15" t="s">
        <v>56</v>
      </c>
      <c r="F107" s="15" t="s">
        <v>57</v>
      </c>
      <c r="G107" s="15" t="s">
        <v>58</v>
      </c>
    </row>
    <row r="108" spans="1:7" ht="15" customHeight="1">
      <c r="A108" s="16" t="s">
        <v>129</v>
      </c>
      <c r="B108" s="17" t="s">
        <v>130</v>
      </c>
      <c r="C108" s="16" t="s">
        <v>61</v>
      </c>
      <c r="D108" s="16" t="s">
        <v>131</v>
      </c>
      <c r="E108" s="18">
        <v>0.16</v>
      </c>
      <c r="F108" s="19">
        <v>6.87</v>
      </c>
      <c r="G108" s="19">
        <v>1.0900000000000001</v>
      </c>
    </row>
    <row r="109" spans="1:7" ht="15" customHeight="1">
      <c r="A109" s="1"/>
      <c r="B109" s="1"/>
      <c r="C109" s="1"/>
      <c r="D109" s="1"/>
      <c r="E109" s="549" t="s">
        <v>63</v>
      </c>
      <c r="F109" s="550"/>
      <c r="G109" s="20">
        <v>1.0900000000000001</v>
      </c>
    </row>
    <row r="110" spans="1:7" ht="15" customHeight="1">
      <c r="A110" s="547" t="s">
        <v>64</v>
      </c>
      <c r="B110" s="548"/>
      <c r="C110" s="15" t="s">
        <v>54</v>
      </c>
      <c r="D110" s="15" t="s">
        <v>55</v>
      </c>
      <c r="E110" s="15" t="s">
        <v>56</v>
      </c>
      <c r="F110" s="15" t="s">
        <v>57</v>
      </c>
      <c r="G110" s="15" t="s">
        <v>58</v>
      </c>
    </row>
    <row r="111" spans="1:7" ht="15" customHeight="1">
      <c r="A111" s="16" t="s">
        <v>132</v>
      </c>
      <c r="B111" s="17" t="s">
        <v>133</v>
      </c>
      <c r="C111" s="16" t="s">
        <v>61</v>
      </c>
      <c r="D111" s="16" t="s">
        <v>73</v>
      </c>
      <c r="E111" s="18">
        <v>3.9E-2</v>
      </c>
      <c r="F111" s="19">
        <v>21.9</v>
      </c>
      <c r="G111" s="19">
        <v>0.85</v>
      </c>
    </row>
    <row r="112" spans="1:7" ht="15" customHeight="1">
      <c r="A112" s="16" t="s">
        <v>71</v>
      </c>
      <c r="B112" s="17" t="s">
        <v>72</v>
      </c>
      <c r="C112" s="16" t="s">
        <v>61</v>
      </c>
      <c r="D112" s="16" t="s">
        <v>73</v>
      </c>
      <c r="E112" s="18">
        <v>1.4E-2</v>
      </c>
      <c r="F112" s="19">
        <v>16.57</v>
      </c>
      <c r="G112" s="19">
        <v>0.23</v>
      </c>
    </row>
    <row r="113" spans="1:7" ht="15" customHeight="1">
      <c r="A113" s="1"/>
      <c r="B113" s="1"/>
      <c r="C113" s="1"/>
      <c r="D113" s="1"/>
      <c r="E113" s="549" t="s">
        <v>78</v>
      </c>
      <c r="F113" s="550"/>
      <c r="G113" s="20">
        <v>1.08</v>
      </c>
    </row>
    <row r="114" spans="1:7" ht="15" customHeight="1">
      <c r="A114" s="1"/>
      <c r="B114" s="1"/>
      <c r="C114" s="1"/>
      <c r="D114" s="1"/>
      <c r="E114" s="545" t="s">
        <v>50</v>
      </c>
      <c r="F114" s="546"/>
      <c r="G114" s="3">
        <v>2.17</v>
      </c>
    </row>
    <row r="115" spans="1:7" ht="9.9499999999999993" customHeight="1">
      <c r="A115" s="1"/>
      <c r="B115" s="1"/>
      <c r="C115" s="540" t="s">
        <v>48</v>
      </c>
      <c r="D115" s="541"/>
      <c r="E115" s="1"/>
      <c r="F115" s="1"/>
      <c r="G115" s="1"/>
    </row>
    <row r="116" spans="1:7" ht="20.100000000000001" customHeight="1">
      <c r="A116" s="542" t="s">
        <v>134</v>
      </c>
      <c r="B116" s="543"/>
      <c r="C116" s="543"/>
      <c r="D116" s="543"/>
      <c r="E116" s="543"/>
      <c r="F116" s="543"/>
      <c r="G116" s="543"/>
    </row>
    <row r="117" spans="1:7" ht="15" customHeight="1">
      <c r="A117" s="547" t="s">
        <v>53</v>
      </c>
      <c r="B117" s="548"/>
      <c r="C117" s="15" t="s">
        <v>54</v>
      </c>
      <c r="D117" s="15" t="s">
        <v>55</v>
      </c>
      <c r="E117" s="15" t="s">
        <v>56</v>
      </c>
      <c r="F117" s="15" t="s">
        <v>57</v>
      </c>
      <c r="G117" s="15" t="s">
        <v>58</v>
      </c>
    </row>
    <row r="118" spans="1:7" ht="15" customHeight="1">
      <c r="A118" s="16" t="s">
        <v>135</v>
      </c>
      <c r="B118" s="17" t="s">
        <v>136</v>
      </c>
      <c r="C118" s="16" t="s">
        <v>61</v>
      </c>
      <c r="D118" s="16" t="s">
        <v>131</v>
      </c>
      <c r="E118" s="18">
        <v>0.33</v>
      </c>
      <c r="F118" s="19">
        <v>17.93</v>
      </c>
      <c r="G118" s="19">
        <v>5.91</v>
      </c>
    </row>
    <row r="119" spans="1:7" ht="15" customHeight="1">
      <c r="A119" s="1"/>
      <c r="B119" s="1"/>
      <c r="C119" s="1"/>
      <c r="D119" s="1"/>
      <c r="E119" s="549" t="s">
        <v>63</v>
      </c>
      <c r="F119" s="550"/>
      <c r="G119" s="20">
        <v>5.91</v>
      </c>
    </row>
    <row r="120" spans="1:7" ht="15" customHeight="1">
      <c r="A120" s="547" t="s">
        <v>64</v>
      </c>
      <c r="B120" s="548"/>
      <c r="C120" s="15" t="s">
        <v>54</v>
      </c>
      <c r="D120" s="15" t="s">
        <v>55</v>
      </c>
      <c r="E120" s="15" t="s">
        <v>56</v>
      </c>
      <c r="F120" s="15" t="s">
        <v>57</v>
      </c>
      <c r="G120" s="15" t="s">
        <v>58</v>
      </c>
    </row>
    <row r="121" spans="1:7" ht="15" customHeight="1">
      <c r="A121" s="16" t="s">
        <v>132</v>
      </c>
      <c r="B121" s="17" t="s">
        <v>133</v>
      </c>
      <c r="C121" s="16" t="s">
        <v>61</v>
      </c>
      <c r="D121" s="16" t="s">
        <v>73</v>
      </c>
      <c r="E121" s="18">
        <v>0.187</v>
      </c>
      <c r="F121" s="19">
        <v>21.9</v>
      </c>
      <c r="G121" s="19">
        <v>4.09</v>
      </c>
    </row>
    <row r="122" spans="1:7" ht="15" customHeight="1">
      <c r="A122" s="16" t="s">
        <v>71</v>
      </c>
      <c r="B122" s="17" t="s">
        <v>72</v>
      </c>
      <c r="C122" s="16" t="s">
        <v>61</v>
      </c>
      <c r="D122" s="16" t="s">
        <v>73</v>
      </c>
      <c r="E122" s="18">
        <v>6.9000000000000006E-2</v>
      </c>
      <c r="F122" s="19">
        <v>16.57</v>
      </c>
      <c r="G122" s="19">
        <v>1.1399999999999999</v>
      </c>
    </row>
    <row r="123" spans="1:7" ht="15" customHeight="1">
      <c r="A123" s="1"/>
      <c r="B123" s="1"/>
      <c r="C123" s="1"/>
      <c r="D123" s="1"/>
      <c r="E123" s="549" t="s">
        <v>78</v>
      </c>
      <c r="F123" s="550"/>
      <c r="G123" s="20">
        <v>5.23</v>
      </c>
    </row>
    <row r="124" spans="1:7" ht="15" customHeight="1">
      <c r="A124" s="1"/>
      <c r="B124" s="1"/>
      <c r="C124" s="1"/>
      <c r="D124" s="1"/>
      <c r="E124" s="545" t="s">
        <v>50</v>
      </c>
      <c r="F124" s="546"/>
      <c r="G124" s="3">
        <v>11.14</v>
      </c>
    </row>
    <row r="125" spans="1:7" ht="9.9499999999999993" customHeight="1">
      <c r="A125" s="1"/>
      <c r="B125" s="1"/>
      <c r="C125" s="540" t="s">
        <v>48</v>
      </c>
      <c r="D125" s="541"/>
      <c r="E125" s="1"/>
      <c r="F125" s="1"/>
      <c r="G125" s="1"/>
    </row>
    <row r="126" spans="1:7" ht="20.100000000000001" customHeight="1">
      <c r="A126" s="542" t="s">
        <v>137</v>
      </c>
      <c r="B126" s="543"/>
      <c r="C126" s="543"/>
      <c r="D126" s="543"/>
      <c r="E126" s="543"/>
      <c r="F126" s="543"/>
      <c r="G126" s="543"/>
    </row>
    <row r="127" spans="1:7" ht="15" customHeight="1">
      <c r="A127" s="547" t="s">
        <v>138</v>
      </c>
      <c r="B127" s="548"/>
      <c r="C127" s="15" t="s">
        <v>54</v>
      </c>
      <c r="D127" s="15" t="s">
        <v>55</v>
      </c>
      <c r="E127" s="15" t="s">
        <v>56</v>
      </c>
      <c r="F127" s="15" t="s">
        <v>57</v>
      </c>
      <c r="G127" s="15" t="s">
        <v>58</v>
      </c>
    </row>
    <row r="128" spans="1:7" ht="15" customHeight="1">
      <c r="A128" s="16" t="s">
        <v>139</v>
      </c>
      <c r="B128" s="17" t="s">
        <v>140</v>
      </c>
      <c r="C128" s="16" t="s">
        <v>141</v>
      </c>
      <c r="D128" s="16" t="s">
        <v>73</v>
      </c>
      <c r="E128" s="18">
        <v>7.5700000000000003E-2</v>
      </c>
      <c r="F128" s="21">
        <v>27.460699999999999</v>
      </c>
      <c r="G128" s="21">
        <v>2.0788000000000002</v>
      </c>
    </row>
    <row r="129" spans="1:7" ht="15" customHeight="1">
      <c r="A129" s="16" t="s">
        <v>142</v>
      </c>
      <c r="B129" s="17" t="s">
        <v>143</v>
      </c>
      <c r="C129" s="16" t="s">
        <v>141</v>
      </c>
      <c r="D129" s="16" t="s">
        <v>73</v>
      </c>
      <c r="E129" s="18">
        <v>4.1000000000000003E-3</v>
      </c>
      <c r="F129" s="21">
        <v>42.164900000000003</v>
      </c>
      <c r="G129" s="21">
        <v>0.1729</v>
      </c>
    </row>
    <row r="130" spans="1:7" ht="15" customHeight="1">
      <c r="A130" s="1"/>
      <c r="B130" s="1"/>
      <c r="C130" s="1"/>
      <c r="D130" s="1"/>
      <c r="E130" s="549" t="s">
        <v>144</v>
      </c>
      <c r="F130" s="550"/>
      <c r="G130" s="22">
        <v>2.2517</v>
      </c>
    </row>
    <row r="131" spans="1:7" ht="15" customHeight="1">
      <c r="A131" s="547" t="s">
        <v>145</v>
      </c>
      <c r="B131" s="548"/>
      <c r="C131" s="15" t="s">
        <v>54</v>
      </c>
      <c r="D131" s="15" t="s">
        <v>55</v>
      </c>
      <c r="E131" s="15" t="s">
        <v>56</v>
      </c>
      <c r="F131" s="15" t="s">
        <v>57</v>
      </c>
      <c r="G131" s="15" t="s">
        <v>58</v>
      </c>
    </row>
    <row r="132" spans="1:7" ht="15" customHeight="1">
      <c r="A132" s="16" t="s">
        <v>146</v>
      </c>
      <c r="B132" s="17" t="s">
        <v>147</v>
      </c>
      <c r="C132" s="16" t="s">
        <v>141</v>
      </c>
      <c r="D132" s="16" t="s">
        <v>73</v>
      </c>
      <c r="E132" s="18">
        <v>0.1595</v>
      </c>
      <c r="F132" s="21">
        <v>20.77</v>
      </c>
      <c r="G132" s="21">
        <v>3.3128000000000002</v>
      </c>
    </row>
    <row r="133" spans="1:7" ht="15" customHeight="1">
      <c r="A133" s="16" t="s">
        <v>148</v>
      </c>
      <c r="B133" s="17" t="s">
        <v>149</v>
      </c>
      <c r="C133" s="16" t="s">
        <v>141</v>
      </c>
      <c r="D133" s="16" t="s">
        <v>73</v>
      </c>
      <c r="E133" s="18">
        <v>0.1595</v>
      </c>
      <c r="F133" s="21">
        <v>15.55</v>
      </c>
      <c r="G133" s="21">
        <v>2.4802</v>
      </c>
    </row>
    <row r="134" spans="1:7" ht="15" customHeight="1">
      <c r="A134" s="1"/>
      <c r="B134" s="1"/>
      <c r="C134" s="1"/>
      <c r="D134" s="1"/>
      <c r="E134" s="549" t="s">
        <v>150</v>
      </c>
      <c r="F134" s="550"/>
      <c r="G134" s="22">
        <v>5.7930000000000001</v>
      </c>
    </row>
    <row r="135" spans="1:7" ht="15" customHeight="1">
      <c r="A135" s="547" t="s">
        <v>53</v>
      </c>
      <c r="B135" s="548"/>
      <c r="C135" s="15" t="s">
        <v>54</v>
      </c>
      <c r="D135" s="15" t="s">
        <v>55</v>
      </c>
      <c r="E135" s="15" t="s">
        <v>56</v>
      </c>
      <c r="F135" s="15" t="s">
        <v>57</v>
      </c>
      <c r="G135" s="15" t="s">
        <v>58</v>
      </c>
    </row>
    <row r="136" spans="1:7" ht="15" customHeight="1">
      <c r="A136" s="16" t="s">
        <v>151</v>
      </c>
      <c r="B136" s="17" t="s">
        <v>152</v>
      </c>
      <c r="C136" s="16" t="s">
        <v>141</v>
      </c>
      <c r="D136" s="16" t="s">
        <v>62</v>
      </c>
      <c r="E136" s="18">
        <v>5.6800000000000003E-2</v>
      </c>
      <c r="F136" s="21">
        <v>67.5</v>
      </c>
      <c r="G136" s="21">
        <v>3.8340000000000001</v>
      </c>
    </row>
    <row r="137" spans="1:7" ht="15" customHeight="1">
      <c r="A137" s="16" t="s">
        <v>153</v>
      </c>
      <c r="B137" s="17" t="s">
        <v>154</v>
      </c>
      <c r="C137" s="16" t="s">
        <v>141</v>
      </c>
      <c r="D137" s="16" t="s">
        <v>62</v>
      </c>
      <c r="E137" s="18">
        <v>6.4999999999999997E-3</v>
      </c>
      <c r="F137" s="21">
        <v>60.46</v>
      </c>
      <c r="G137" s="21">
        <v>0.39300000000000002</v>
      </c>
    </row>
    <row r="138" spans="1:7" ht="15" customHeight="1">
      <c r="A138" s="16" t="s">
        <v>155</v>
      </c>
      <c r="B138" s="17" t="s">
        <v>156</v>
      </c>
      <c r="C138" s="16" t="s">
        <v>141</v>
      </c>
      <c r="D138" s="16" t="s">
        <v>88</v>
      </c>
      <c r="E138" s="18">
        <v>51</v>
      </c>
      <c r="F138" s="21">
        <v>0.56000000000000005</v>
      </c>
      <c r="G138" s="21">
        <v>28.56</v>
      </c>
    </row>
    <row r="139" spans="1:7" ht="15" customHeight="1">
      <c r="A139" s="1"/>
      <c r="B139" s="1"/>
      <c r="C139" s="1"/>
      <c r="D139" s="1"/>
      <c r="E139" s="549" t="s">
        <v>63</v>
      </c>
      <c r="F139" s="550"/>
      <c r="G139" s="22">
        <v>32.786999999999999</v>
      </c>
    </row>
    <row r="140" spans="1:7" ht="15" customHeight="1">
      <c r="A140" s="1"/>
      <c r="B140" s="1"/>
      <c r="C140" s="1"/>
      <c r="D140" s="1"/>
      <c r="E140" s="545" t="s">
        <v>50</v>
      </c>
      <c r="F140" s="546"/>
      <c r="G140" s="3">
        <v>40.83</v>
      </c>
    </row>
    <row r="141" spans="1:7" ht="9.9499999999999993" customHeight="1">
      <c r="A141" s="1"/>
      <c r="B141" s="1"/>
      <c r="C141" s="540" t="s">
        <v>48</v>
      </c>
      <c r="D141" s="541"/>
      <c r="E141" s="1"/>
      <c r="F141" s="1"/>
      <c r="G141" s="1"/>
    </row>
    <row r="142" spans="1:7" ht="20.100000000000001" customHeight="1">
      <c r="A142" s="542" t="s">
        <v>157</v>
      </c>
      <c r="B142" s="543"/>
      <c r="C142" s="543"/>
      <c r="D142" s="543"/>
      <c r="E142" s="543"/>
      <c r="F142" s="543"/>
      <c r="G142" s="543"/>
    </row>
    <row r="143" spans="1:7" ht="15" customHeight="1">
      <c r="A143" s="547" t="s">
        <v>64</v>
      </c>
      <c r="B143" s="548"/>
      <c r="C143" s="15" t="s">
        <v>54</v>
      </c>
      <c r="D143" s="15" t="s">
        <v>55</v>
      </c>
      <c r="E143" s="15" t="s">
        <v>56</v>
      </c>
      <c r="F143" s="15" t="s">
        <v>57</v>
      </c>
      <c r="G143" s="15" t="s">
        <v>58</v>
      </c>
    </row>
    <row r="144" spans="1:7" ht="20.100000000000001" customHeight="1">
      <c r="A144" s="16" t="s">
        <v>158</v>
      </c>
      <c r="B144" s="17" t="s">
        <v>159</v>
      </c>
      <c r="C144" s="16" t="s">
        <v>160</v>
      </c>
      <c r="D144" s="16" t="s">
        <v>161</v>
      </c>
      <c r="E144" s="18">
        <v>0.4</v>
      </c>
      <c r="F144" s="19">
        <v>180.77</v>
      </c>
      <c r="G144" s="19">
        <v>72.31</v>
      </c>
    </row>
    <row r="145" spans="1:7" ht="20.100000000000001" customHeight="1">
      <c r="A145" s="16" t="s">
        <v>162</v>
      </c>
      <c r="B145" s="17" t="s">
        <v>163</v>
      </c>
      <c r="C145" s="16" t="s">
        <v>160</v>
      </c>
      <c r="D145" s="16" t="s">
        <v>161</v>
      </c>
      <c r="E145" s="18">
        <v>0.26</v>
      </c>
      <c r="F145" s="19">
        <v>413.69</v>
      </c>
      <c r="G145" s="19">
        <v>107.56</v>
      </c>
    </row>
    <row r="146" spans="1:7" ht="20.100000000000001" customHeight="1">
      <c r="A146" s="16" t="s">
        <v>164</v>
      </c>
      <c r="B146" s="17" t="s">
        <v>165</v>
      </c>
      <c r="C146" s="16" t="s">
        <v>160</v>
      </c>
      <c r="D146" s="16" t="s">
        <v>166</v>
      </c>
      <c r="E146" s="18">
        <v>0.75</v>
      </c>
      <c r="F146" s="19">
        <v>7.25</v>
      </c>
      <c r="G146" s="19">
        <v>5.44</v>
      </c>
    </row>
    <row r="147" spans="1:7" ht="20.100000000000001" customHeight="1">
      <c r="A147" s="16" t="s">
        <v>167</v>
      </c>
      <c r="B147" s="17" t="s">
        <v>168</v>
      </c>
      <c r="C147" s="16" t="s">
        <v>160</v>
      </c>
      <c r="D147" s="16" t="s">
        <v>161</v>
      </c>
      <c r="E147" s="18">
        <v>0.4</v>
      </c>
      <c r="F147" s="19">
        <v>45.77</v>
      </c>
      <c r="G147" s="19">
        <v>18.309999999999999</v>
      </c>
    </row>
    <row r="148" spans="1:7" ht="15" customHeight="1">
      <c r="A148" s="16" t="s">
        <v>169</v>
      </c>
      <c r="B148" s="17" t="s">
        <v>170</v>
      </c>
      <c r="C148" s="16" t="s">
        <v>160</v>
      </c>
      <c r="D148" s="16" t="s">
        <v>171</v>
      </c>
      <c r="E148" s="18">
        <v>2.2000000000000002</v>
      </c>
      <c r="F148" s="19">
        <v>14.78</v>
      </c>
      <c r="G148" s="19">
        <v>32.520000000000003</v>
      </c>
    </row>
    <row r="149" spans="1:7" ht="20.100000000000001" customHeight="1">
      <c r="A149" s="16" t="s">
        <v>172</v>
      </c>
      <c r="B149" s="17" t="s">
        <v>173</v>
      </c>
      <c r="C149" s="16" t="s">
        <v>160</v>
      </c>
      <c r="D149" s="16" t="s">
        <v>166</v>
      </c>
      <c r="E149" s="18">
        <v>2.64</v>
      </c>
      <c r="F149" s="19">
        <v>13.1</v>
      </c>
      <c r="G149" s="19">
        <v>34.58</v>
      </c>
    </row>
    <row r="150" spans="1:7" ht="36" customHeight="1">
      <c r="A150" s="16" t="s">
        <v>174</v>
      </c>
      <c r="B150" s="17" t="s">
        <v>175</v>
      </c>
      <c r="C150" s="16" t="s">
        <v>160</v>
      </c>
      <c r="D150" s="16" t="s">
        <v>166</v>
      </c>
      <c r="E150" s="18">
        <v>0.45</v>
      </c>
      <c r="F150" s="19">
        <v>90.81</v>
      </c>
      <c r="G150" s="19">
        <v>40.86</v>
      </c>
    </row>
    <row r="151" spans="1:7" ht="15" customHeight="1">
      <c r="A151" s="16" t="s">
        <v>176</v>
      </c>
      <c r="B151" s="17" t="s">
        <v>177</v>
      </c>
      <c r="C151" s="16" t="s">
        <v>160</v>
      </c>
      <c r="D151" s="16" t="s">
        <v>161</v>
      </c>
      <c r="E151" s="18">
        <v>0.17</v>
      </c>
      <c r="F151" s="19">
        <v>412.83</v>
      </c>
      <c r="G151" s="19">
        <v>70.180000000000007</v>
      </c>
    </row>
    <row r="152" spans="1:7" ht="15" customHeight="1">
      <c r="A152" s="1"/>
      <c r="B152" s="1"/>
      <c r="C152" s="1"/>
      <c r="D152" s="1"/>
      <c r="E152" s="549" t="s">
        <v>78</v>
      </c>
      <c r="F152" s="550"/>
      <c r="G152" s="20">
        <v>381.76</v>
      </c>
    </row>
    <row r="153" spans="1:7" ht="15" customHeight="1">
      <c r="A153" s="1"/>
      <c r="B153" s="1"/>
      <c r="C153" s="1"/>
      <c r="D153" s="1"/>
      <c r="E153" s="545" t="s">
        <v>50</v>
      </c>
      <c r="F153" s="546"/>
      <c r="G153" s="3">
        <v>381.85</v>
      </c>
    </row>
    <row r="154" spans="1:7" ht="9.9499999999999993" customHeight="1">
      <c r="A154" s="1"/>
      <c r="B154" s="1"/>
      <c r="C154" s="540" t="s">
        <v>48</v>
      </c>
      <c r="D154" s="541"/>
      <c r="E154" s="1"/>
      <c r="F154" s="1"/>
      <c r="G154" s="1"/>
    </row>
    <row r="155" spans="1:7" ht="20.100000000000001" customHeight="1">
      <c r="A155" s="542" t="s">
        <v>178</v>
      </c>
      <c r="B155" s="543"/>
      <c r="C155" s="543"/>
      <c r="D155" s="543"/>
      <c r="E155" s="543"/>
      <c r="F155" s="543"/>
      <c r="G155" s="543"/>
    </row>
    <row r="156" spans="1:7" ht="15" customHeight="1">
      <c r="A156" s="547" t="s">
        <v>145</v>
      </c>
      <c r="B156" s="548"/>
      <c r="C156" s="15" t="s">
        <v>54</v>
      </c>
      <c r="D156" s="15" t="s">
        <v>55</v>
      </c>
      <c r="E156" s="15" t="s">
        <v>56</v>
      </c>
      <c r="F156" s="15" t="s">
        <v>57</v>
      </c>
      <c r="G156" s="15" t="s">
        <v>58</v>
      </c>
    </row>
    <row r="157" spans="1:7" ht="15" customHeight="1">
      <c r="A157" s="16" t="s">
        <v>179</v>
      </c>
      <c r="B157" s="17" t="s">
        <v>180</v>
      </c>
      <c r="C157" s="16" t="s">
        <v>160</v>
      </c>
      <c r="D157" s="16" t="s">
        <v>181</v>
      </c>
      <c r="E157" s="18">
        <v>2.5</v>
      </c>
      <c r="F157" s="19">
        <v>14.02</v>
      </c>
      <c r="G157" s="19">
        <v>35.049999999999997</v>
      </c>
    </row>
    <row r="158" spans="1:7" ht="15" customHeight="1">
      <c r="A158" s="16" t="s">
        <v>182</v>
      </c>
      <c r="B158" s="17" t="s">
        <v>183</v>
      </c>
      <c r="C158" s="16" t="s">
        <v>160</v>
      </c>
      <c r="D158" s="16" t="s">
        <v>181</v>
      </c>
      <c r="E158" s="18">
        <v>2.5</v>
      </c>
      <c r="F158" s="19">
        <v>11.65</v>
      </c>
      <c r="G158" s="19">
        <v>29.13</v>
      </c>
    </row>
    <row r="159" spans="1:7" ht="15" customHeight="1">
      <c r="A159" s="1"/>
      <c r="B159" s="1"/>
      <c r="C159" s="1"/>
      <c r="D159" s="1"/>
      <c r="E159" s="549" t="s">
        <v>150</v>
      </c>
      <c r="F159" s="550"/>
      <c r="G159" s="20">
        <v>64.180000000000007</v>
      </c>
    </row>
    <row r="160" spans="1:7" ht="15" customHeight="1">
      <c r="A160" s="547" t="s">
        <v>53</v>
      </c>
      <c r="B160" s="548"/>
      <c r="C160" s="15" t="s">
        <v>54</v>
      </c>
      <c r="D160" s="15" t="s">
        <v>55</v>
      </c>
      <c r="E160" s="15" t="s">
        <v>56</v>
      </c>
      <c r="F160" s="15" t="s">
        <v>57</v>
      </c>
      <c r="G160" s="15" t="s">
        <v>58</v>
      </c>
    </row>
    <row r="161" spans="1:7" ht="15" customHeight="1">
      <c r="A161" s="16" t="s">
        <v>184</v>
      </c>
      <c r="B161" s="17" t="s">
        <v>185</v>
      </c>
      <c r="C161" s="16" t="s">
        <v>160</v>
      </c>
      <c r="D161" s="16" t="s">
        <v>186</v>
      </c>
      <c r="E161" s="18">
        <v>2</v>
      </c>
      <c r="F161" s="19">
        <v>50.3</v>
      </c>
      <c r="G161" s="19">
        <v>100.6</v>
      </c>
    </row>
    <row r="162" spans="1:7" ht="27.95" customHeight="1">
      <c r="A162" s="16" t="s">
        <v>187</v>
      </c>
      <c r="B162" s="17" t="s">
        <v>188</v>
      </c>
      <c r="C162" s="16" t="s">
        <v>160</v>
      </c>
      <c r="D162" s="16" t="s">
        <v>186</v>
      </c>
      <c r="E162" s="18">
        <v>1</v>
      </c>
      <c r="F162" s="19">
        <v>850.22</v>
      </c>
      <c r="G162" s="19">
        <v>850.22</v>
      </c>
    </row>
    <row r="163" spans="1:7" ht="15" customHeight="1">
      <c r="A163" s="1"/>
      <c r="B163" s="1"/>
      <c r="C163" s="1"/>
      <c r="D163" s="1"/>
      <c r="E163" s="549" t="s">
        <v>63</v>
      </c>
      <c r="F163" s="550"/>
      <c r="G163" s="20">
        <v>950.82</v>
      </c>
    </row>
    <row r="164" spans="1:7" ht="15" customHeight="1">
      <c r="A164" s="547" t="s">
        <v>64</v>
      </c>
      <c r="B164" s="548"/>
      <c r="C164" s="15" t="s">
        <v>54</v>
      </c>
      <c r="D164" s="15" t="s">
        <v>55</v>
      </c>
      <c r="E164" s="15" t="s">
        <v>56</v>
      </c>
      <c r="F164" s="15" t="s">
        <v>57</v>
      </c>
      <c r="G164" s="15" t="s">
        <v>58</v>
      </c>
    </row>
    <row r="165" spans="1:7" ht="20.100000000000001" customHeight="1">
      <c r="A165" s="16" t="s">
        <v>189</v>
      </c>
      <c r="B165" s="17" t="s">
        <v>190</v>
      </c>
      <c r="C165" s="16" t="s">
        <v>160</v>
      </c>
      <c r="D165" s="16" t="s">
        <v>161</v>
      </c>
      <c r="E165" s="18">
        <v>2.7E-2</v>
      </c>
      <c r="F165" s="19">
        <v>514.53</v>
      </c>
      <c r="G165" s="19">
        <v>13.89</v>
      </c>
    </row>
    <row r="166" spans="1:7" ht="15" customHeight="1">
      <c r="A166" s="16" t="s">
        <v>191</v>
      </c>
      <c r="B166" s="17" t="s">
        <v>192</v>
      </c>
      <c r="C166" s="16" t="s">
        <v>160</v>
      </c>
      <c r="D166" s="16" t="s">
        <v>181</v>
      </c>
      <c r="E166" s="18">
        <v>2.5</v>
      </c>
      <c r="F166" s="19">
        <v>3.61</v>
      </c>
      <c r="G166" s="19">
        <v>9.0299999999999994</v>
      </c>
    </row>
    <row r="167" spans="1:7" ht="15" customHeight="1">
      <c r="A167" s="16" t="s">
        <v>193</v>
      </c>
      <c r="B167" s="17" t="s">
        <v>194</v>
      </c>
      <c r="C167" s="16" t="s">
        <v>160</v>
      </c>
      <c r="D167" s="16" t="s">
        <v>181</v>
      </c>
      <c r="E167" s="18">
        <v>2.5</v>
      </c>
      <c r="F167" s="19">
        <v>3.47</v>
      </c>
      <c r="G167" s="19">
        <v>8.68</v>
      </c>
    </row>
    <row r="168" spans="1:7" ht="15" customHeight="1">
      <c r="A168" s="1"/>
      <c r="B168" s="1"/>
      <c r="C168" s="1"/>
      <c r="D168" s="1"/>
      <c r="E168" s="549" t="s">
        <v>78</v>
      </c>
      <c r="F168" s="550"/>
      <c r="G168" s="20">
        <v>31.6</v>
      </c>
    </row>
    <row r="169" spans="1:7" ht="15" customHeight="1">
      <c r="A169" s="1"/>
      <c r="B169" s="1"/>
      <c r="C169" s="1"/>
      <c r="D169" s="1"/>
      <c r="E169" s="545" t="s">
        <v>50</v>
      </c>
      <c r="F169" s="546"/>
      <c r="G169" s="3">
        <v>1046.6199999999999</v>
      </c>
    </row>
    <row r="170" spans="1:7" ht="9.9499999999999993" customHeight="1">
      <c r="A170" s="1"/>
      <c r="B170" s="1"/>
      <c r="C170" s="540" t="s">
        <v>48</v>
      </c>
      <c r="D170" s="541"/>
      <c r="E170" s="1"/>
      <c r="F170" s="1"/>
      <c r="G170" s="1"/>
    </row>
    <row r="171" spans="1:7" ht="20.100000000000001" customHeight="1">
      <c r="A171" s="542" t="s">
        <v>195</v>
      </c>
      <c r="B171" s="543"/>
      <c r="C171" s="543"/>
      <c r="D171" s="543"/>
      <c r="E171" s="543"/>
      <c r="F171" s="543"/>
      <c r="G171" s="543"/>
    </row>
    <row r="172" spans="1:7" ht="15" customHeight="1">
      <c r="A172" s="547" t="s">
        <v>145</v>
      </c>
      <c r="B172" s="548"/>
      <c r="C172" s="15" t="s">
        <v>54</v>
      </c>
      <c r="D172" s="15" t="s">
        <v>55</v>
      </c>
      <c r="E172" s="15" t="s">
        <v>56</v>
      </c>
      <c r="F172" s="15" t="s">
        <v>57</v>
      </c>
      <c r="G172" s="15" t="s">
        <v>58</v>
      </c>
    </row>
    <row r="173" spans="1:7" ht="15" customHeight="1">
      <c r="A173" s="16" t="s">
        <v>179</v>
      </c>
      <c r="B173" s="17" t="s">
        <v>180</v>
      </c>
      <c r="C173" s="16" t="s">
        <v>160</v>
      </c>
      <c r="D173" s="16" t="s">
        <v>181</v>
      </c>
      <c r="E173" s="18">
        <v>0.12</v>
      </c>
      <c r="F173" s="19">
        <v>14.02</v>
      </c>
      <c r="G173" s="19">
        <v>1.68</v>
      </c>
    </row>
    <row r="174" spans="1:7" ht="15" customHeight="1">
      <c r="A174" s="16" t="s">
        <v>182</v>
      </c>
      <c r="B174" s="17" t="s">
        <v>183</v>
      </c>
      <c r="C174" s="16" t="s">
        <v>160</v>
      </c>
      <c r="D174" s="16" t="s">
        <v>181</v>
      </c>
      <c r="E174" s="18">
        <v>0.12</v>
      </c>
      <c r="F174" s="19">
        <v>11.65</v>
      </c>
      <c r="G174" s="19">
        <v>1.4</v>
      </c>
    </row>
    <row r="175" spans="1:7" ht="15" customHeight="1">
      <c r="A175" s="1"/>
      <c r="B175" s="1"/>
      <c r="C175" s="1"/>
      <c r="D175" s="1"/>
      <c r="E175" s="549" t="s">
        <v>150</v>
      </c>
      <c r="F175" s="550"/>
      <c r="G175" s="20">
        <v>3.08</v>
      </c>
    </row>
    <row r="176" spans="1:7" ht="15" customHeight="1">
      <c r="A176" s="547" t="s">
        <v>53</v>
      </c>
      <c r="B176" s="548"/>
      <c r="C176" s="15" t="s">
        <v>54</v>
      </c>
      <c r="D176" s="15" t="s">
        <v>55</v>
      </c>
      <c r="E176" s="15" t="s">
        <v>56</v>
      </c>
      <c r="F176" s="15" t="s">
        <v>57</v>
      </c>
      <c r="G176" s="15" t="s">
        <v>58</v>
      </c>
    </row>
    <row r="177" spans="1:7" ht="15" customHeight="1">
      <c r="A177" s="16" t="s">
        <v>196</v>
      </c>
      <c r="B177" s="17" t="s">
        <v>197</v>
      </c>
      <c r="C177" s="16" t="s">
        <v>160</v>
      </c>
      <c r="D177" s="16" t="s">
        <v>171</v>
      </c>
      <c r="E177" s="18">
        <v>1.02</v>
      </c>
      <c r="F177" s="19">
        <v>4.3499999999999996</v>
      </c>
      <c r="G177" s="19">
        <v>4.4400000000000004</v>
      </c>
    </row>
    <row r="178" spans="1:7" ht="15" customHeight="1">
      <c r="A178" s="1"/>
      <c r="B178" s="1"/>
      <c r="C178" s="1"/>
      <c r="D178" s="1"/>
      <c r="E178" s="549" t="s">
        <v>63</v>
      </c>
      <c r="F178" s="550"/>
      <c r="G178" s="20">
        <v>4.4400000000000004</v>
      </c>
    </row>
    <row r="179" spans="1:7" ht="15" customHeight="1">
      <c r="A179" s="547" t="s">
        <v>64</v>
      </c>
      <c r="B179" s="548"/>
      <c r="C179" s="15" t="s">
        <v>54</v>
      </c>
      <c r="D179" s="15" t="s">
        <v>55</v>
      </c>
      <c r="E179" s="15" t="s">
        <v>56</v>
      </c>
      <c r="F179" s="15" t="s">
        <v>57</v>
      </c>
      <c r="G179" s="15" t="s">
        <v>58</v>
      </c>
    </row>
    <row r="180" spans="1:7" ht="15" customHeight="1">
      <c r="A180" s="16" t="s">
        <v>191</v>
      </c>
      <c r="B180" s="17" t="s">
        <v>192</v>
      </c>
      <c r="C180" s="16" t="s">
        <v>160</v>
      </c>
      <c r="D180" s="16" t="s">
        <v>181</v>
      </c>
      <c r="E180" s="18">
        <v>0.12</v>
      </c>
      <c r="F180" s="19">
        <v>3.61</v>
      </c>
      <c r="G180" s="19">
        <v>0.43</v>
      </c>
    </row>
    <row r="181" spans="1:7" ht="15" customHeight="1">
      <c r="A181" s="16" t="s">
        <v>193</v>
      </c>
      <c r="B181" s="17" t="s">
        <v>194</v>
      </c>
      <c r="C181" s="16" t="s">
        <v>160</v>
      </c>
      <c r="D181" s="16" t="s">
        <v>181</v>
      </c>
      <c r="E181" s="18">
        <v>0.12</v>
      </c>
      <c r="F181" s="19">
        <v>3.47</v>
      </c>
      <c r="G181" s="19">
        <v>0.42</v>
      </c>
    </row>
    <row r="182" spans="1:7" ht="15" customHeight="1">
      <c r="A182" s="1"/>
      <c r="B182" s="1"/>
      <c r="C182" s="1"/>
      <c r="D182" s="1"/>
      <c r="E182" s="549" t="s">
        <v>78</v>
      </c>
      <c r="F182" s="550"/>
      <c r="G182" s="20">
        <v>0.85</v>
      </c>
    </row>
    <row r="183" spans="1:7" ht="15" customHeight="1">
      <c r="A183" s="1"/>
      <c r="B183" s="1"/>
      <c r="C183" s="1"/>
      <c r="D183" s="1"/>
      <c r="E183" s="545" t="s">
        <v>50</v>
      </c>
      <c r="F183" s="546"/>
      <c r="G183" s="3">
        <v>8.3699999999999992</v>
      </c>
    </row>
    <row r="184" spans="1:7" ht="9.9499999999999993" customHeight="1">
      <c r="A184" s="1"/>
      <c r="B184" s="1"/>
      <c r="C184" s="540" t="s">
        <v>48</v>
      </c>
      <c r="D184" s="541"/>
      <c r="E184" s="1"/>
      <c r="F184" s="1"/>
      <c r="G184" s="1"/>
    </row>
    <row r="185" spans="1:7" ht="20.100000000000001" customHeight="1">
      <c r="A185" s="542" t="s">
        <v>198</v>
      </c>
      <c r="B185" s="543"/>
      <c r="C185" s="543"/>
      <c r="D185" s="543"/>
      <c r="E185" s="543"/>
      <c r="F185" s="543"/>
      <c r="G185" s="543"/>
    </row>
    <row r="186" spans="1:7" ht="15" customHeight="1">
      <c r="A186" s="547" t="s">
        <v>53</v>
      </c>
      <c r="B186" s="548"/>
      <c r="C186" s="15" t="s">
        <v>54</v>
      </c>
      <c r="D186" s="15" t="s">
        <v>55</v>
      </c>
      <c r="E186" s="15" t="s">
        <v>56</v>
      </c>
      <c r="F186" s="15" t="s">
        <v>57</v>
      </c>
      <c r="G186" s="15" t="s">
        <v>58</v>
      </c>
    </row>
    <row r="187" spans="1:7" ht="15" customHeight="1">
      <c r="A187" s="16" t="s">
        <v>199</v>
      </c>
      <c r="B187" s="17" t="s">
        <v>200</v>
      </c>
      <c r="C187" s="16" t="s">
        <v>61</v>
      </c>
      <c r="D187" s="16" t="s">
        <v>201</v>
      </c>
      <c r="E187" s="18">
        <v>1.0169999999999999</v>
      </c>
      <c r="F187" s="19">
        <v>5.35</v>
      </c>
      <c r="G187" s="19">
        <v>5.44</v>
      </c>
    </row>
    <row r="188" spans="1:7" ht="15" customHeight="1">
      <c r="A188" s="1"/>
      <c r="B188" s="1"/>
      <c r="C188" s="1"/>
      <c r="D188" s="1"/>
      <c r="E188" s="549" t="s">
        <v>63</v>
      </c>
      <c r="F188" s="550"/>
      <c r="G188" s="20">
        <v>5.44</v>
      </c>
    </row>
    <row r="189" spans="1:7" ht="15" customHeight="1">
      <c r="A189" s="547" t="s">
        <v>64</v>
      </c>
      <c r="B189" s="548"/>
      <c r="C189" s="15" t="s">
        <v>54</v>
      </c>
      <c r="D189" s="15" t="s">
        <v>55</v>
      </c>
      <c r="E189" s="15" t="s">
        <v>56</v>
      </c>
      <c r="F189" s="15" t="s">
        <v>57</v>
      </c>
      <c r="G189" s="15" t="s">
        <v>58</v>
      </c>
    </row>
    <row r="190" spans="1:7" ht="15" customHeight="1">
      <c r="A190" s="16" t="s">
        <v>202</v>
      </c>
      <c r="B190" s="17" t="s">
        <v>203</v>
      </c>
      <c r="C190" s="16" t="s">
        <v>61</v>
      </c>
      <c r="D190" s="16" t="s">
        <v>73</v>
      </c>
      <c r="E190" s="18">
        <v>0.17</v>
      </c>
      <c r="F190" s="19">
        <v>16.690000000000001</v>
      </c>
      <c r="G190" s="19">
        <v>2.83</v>
      </c>
    </row>
    <row r="191" spans="1:7" ht="15" customHeight="1">
      <c r="A191" s="16" t="s">
        <v>204</v>
      </c>
      <c r="B191" s="17" t="s">
        <v>205</v>
      </c>
      <c r="C191" s="16" t="s">
        <v>61</v>
      </c>
      <c r="D191" s="16" t="s">
        <v>73</v>
      </c>
      <c r="E191" s="18">
        <v>0.17</v>
      </c>
      <c r="F191" s="19">
        <v>21.02</v>
      </c>
      <c r="G191" s="19">
        <v>3.57</v>
      </c>
    </row>
    <row r="192" spans="1:7" ht="15" customHeight="1">
      <c r="A192" s="1"/>
      <c r="B192" s="1"/>
      <c r="C192" s="1"/>
      <c r="D192" s="1"/>
      <c r="E192" s="549" t="s">
        <v>78</v>
      </c>
      <c r="F192" s="550"/>
      <c r="G192" s="20">
        <v>6.4</v>
      </c>
    </row>
    <row r="193" spans="1:7" ht="15" customHeight="1">
      <c r="A193" s="1"/>
      <c r="B193" s="1"/>
      <c r="C193" s="1"/>
      <c r="D193" s="1"/>
      <c r="E193" s="545" t="s">
        <v>50</v>
      </c>
      <c r="F193" s="546"/>
      <c r="G193" s="3">
        <v>11.84</v>
      </c>
    </row>
    <row r="194" spans="1:7" ht="9.9499999999999993" customHeight="1">
      <c r="A194" s="1"/>
      <c r="B194" s="1"/>
      <c r="C194" s="540" t="s">
        <v>48</v>
      </c>
      <c r="D194" s="541"/>
      <c r="E194" s="1"/>
      <c r="F194" s="1"/>
      <c r="G194" s="1"/>
    </row>
    <row r="195" spans="1:7" ht="20.100000000000001" customHeight="1">
      <c r="A195" s="542" t="s">
        <v>206</v>
      </c>
      <c r="B195" s="543"/>
      <c r="C195" s="543"/>
      <c r="D195" s="543"/>
      <c r="E195" s="543"/>
      <c r="F195" s="543"/>
      <c r="G195" s="543"/>
    </row>
    <row r="196" spans="1:7" ht="15" customHeight="1">
      <c r="A196" s="547" t="s">
        <v>145</v>
      </c>
      <c r="B196" s="548"/>
      <c r="C196" s="15" t="s">
        <v>54</v>
      </c>
      <c r="D196" s="15" t="s">
        <v>55</v>
      </c>
      <c r="E196" s="15" t="s">
        <v>56</v>
      </c>
      <c r="F196" s="15" t="s">
        <v>57</v>
      </c>
      <c r="G196" s="15" t="s">
        <v>58</v>
      </c>
    </row>
    <row r="197" spans="1:7" ht="15" customHeight="1">
      <c r="A197" s="16" t="s">
        <v>207</v>
      </c>
      <c r="B197" s="17" t="s">
        <v>208</v>
      </c>
      <c r="C197" s="16" t="s">
        <v>209</v>
      </c>
      <c r="D197" s="16" t="s">
        <v>73</v>
      </c>
      <c r="E197" s="21">
        <v>2.73</v>
      </c>
      <c r="F197" s="19">
        <v>15.818899999999999</v>
      </c>
      <c r="G197" s="19">
        <v>43.19</v>
      </c>
    </row>
    <row r="198" spans="1:7" ht="15" customHeight="1">
      <c r="A198" s="16" t="s">
        <v>210</v>
      </c>
      <c r="B198" s="17" t="s">
        <v>211</v>
      </c>
      <c r="C198" s="16" t="s">
        <v>209</v>
      </c>
      <c r="D198" s="16" t="s">
        <v>73</v>
      </c>
      <c r="E198" s="21">
        <v>2.73</v>
      </c>
      <c r="F198" s="19">
        <v>11.7616</v>
      </c>
      <c r="G198" s="19">
        <v>32.11</v>
      </c>
    </row>
    <row r="199" spans="1:7" ht="15" customHeight="1">
      <c r="A199" s="1"/>
      <c r="B199" s="1"/>
      <c r="C199" s="1"/>
      <c r="D199" s="1"/>
      <c r="E199" s="549" t="s">
        <v>150</v>
      </c>
      <c r="F199" s="550"/>
      <c r="G199" s="20">
        <v>75.3</v>
      </c>
    </row>
    <row r="200" spans="1:7" ht="15" customHeight="1">
      <c r="A200" s="547" t="s">
        <v>53</v>
      </c>
      <c r="B200" s="548"/>
      <c r="C200" s="15" t="s">
        <v>54</v>
      </c>
      <c r="D200" s="15" t="s">
        <v>55</v>
      </c>
      <c r="E200" s="15" t="s">
        <v>56</v>
      </c>
      <c r="F200" s="15" t="s">
        <v>57</v>
      </c>
      <c r="G200" s="15" t="s">
        <v>58</v>
      </c>
    </row>
    <row r="201" spans="1:7" ht="20.100000000000001" customHeight="1">
      <c r="A201" s="16" t="s">
        <v>212</v>
      </c>
      <c r="B201" s="17" t="s">
        <v>213</v>
      </c>
      <c r="C201" s="16" t="s">
        <v>209</v>
      </c>
      <c r="D201" s="16" t="s">
        <v>88</v>
      </c>
      <c r="E201" s="21">
        <v>1</v>
      </c>
      <c r="F201" s="19">
        <v>39.9</v>
      </c>
      <c r="G201" s="19">
        <v>39.9</v>
      </c>
    </row>
    <row r="202" spans="1:7" ht="15" customHeight="1">
      <c r="A202" s="16" t="s">
        <v>214</v>
      </c>
      <c r="B202" s="17" t="s">
        <v>215</v>
      </c>
      <c r="C202" s="16" t="s">
        <v>209</v>
      </c>
      <c r="D202" s="16" t="s">
        <v>88</v>
      </c>
      <c r="E202" s="21">
        <v>2</v>
      </c>
      <c r="F202" s="19">
        <v>53.1</v>
      </c>
      <c r="G202" s="19">
        <v>106.2</v>
      </c>
    </row>
    <row r="203" spans="1:7" ht="15" customHeight="1">
      <c r="A203" s="16" t="s">
        <v>216</v>
      </c>
      <c r="B203" s="17" t="s">
        <v>217</v>
      </c>
      <c r="C203" s="16" t="s">
        <v>209</v>
      </c>
      <c r="D203" s="16" t="s">
        <v>88</v>
      </c>
      <c r="E203" s="21">
        <v>1</v>
      </c>
      <c r="F203" s="19">
        <v>38.9</v>
      </c>
      <c r="G203" s="19">
        <v>38.9</v>
      </c>
    </row>
    <row r="204" spans="1:7" ht="15" customHeight="1">
      <c r="A204" s="16" t="s">
        <v>218</v>
      </c>
      <c r="B204" s="17" t="s">
        <v>219</v>
      </c>
      <c r="C204" s="16" t="s">
        <v>209</v>
      </c>
      <c r="D204" s="16" t="s">
        <v>220</v>
      </c>
      <c r="E204" s="21">
        <v>2</v>
      </c>
      <c r="F204" s="19">
        <v>1.18</v>
      </c>
      <c r="G204" s="19">
        <v>2.36</v>
      </c>
    </row>
    <row r="205" spans="1:7" ht="15" customHeight="1">
      <c r="A205" s="1"/>
      <c r="B205" s="1"/>
      <c r="C205" s="1"/>
      <c r="D205" s="1"/>
      <c r="E205" s="549" t="s">
        <v>63</v>
      </c>
      <c r="F205" s="550"/>
      <c r="G205" s="20">
        <v>187.36</v>
      </c>
    </row>
    <row r="206" spans="1:7" ht="15" customHeight="1">
      <c r="A206" s="1"/>
      <c r="B206" s="1"/>
      <c r="C206" s="1"/>
      <c r="D206" s="1"/>
      <c r="E206" s="545" t="s">
        <v>50</v>
      </c>
      <c r="F206" s="546"/>
      <c r="G206" s="3">
        <v>262.66000000000003</v>
      </c>
    </row>
    <row r="207" spans="1:7" ht="9.9499999999999993" customHeight="1">
      <c r="A207" s="1"/>
      <c r="B207" s="1"/>
      <c r="C207" s="540" t="s">
        <v>48</v>
      </c>
      <c r="D207" s="541"/>
      <c r="E207" s="1"/>
      <c r="F207" s="1"/>
      <c r="G207" s="1"/>
    </row>
    <row r="208" spans="1:7" ht="20.100000000000001" customHeight="1">
      <c r="A208" s="542" t="s">
        <v>221</v>
      </c>
      <c r="B208" s="543"/>
      <c r="C208" s="543"/>
      <c r="D208" s="543"/>
      <c r="E208" s="543"/>
      <c r="F208" s="543"/>
      <c r="G208" s="543"/>
    </row>
    <row r="209" spans="1:7" ht="9.9499999999999993" customHeight="1">
      <c r="A209" s="544"/>
      <c r="B209" s="544"/>
      <c r="C209" s="544"/>
      <c r="D209" s="544"/>
      <c r="E209" s="544"/>
      <c r="F209" s="544"/>
      <c r="G209" s="544"/>
    </row>
    <row r="210" spans="1:7" ht="15" customHeight="1">
      <c r="A210" s="1"/>
      <c r="B210" s="1"/>
      <c r="C210" s="1"/>
      <c r="D210" s="1"/>
      <c r="E210" s="545" t="s">
        <v>50</v>
      </c>
      <c r="F210" s="546"/>
      <c r="G210" s="3">
        <v>9.5</v>
      </c>
    </row>
    <row r="211" spans="1:7" ht="9.9499999999999993" customHeight="1">
      <c r="A211" s="1"/>
      <c r="B211" s="1"/>
      <c r="C211" s="540" t="s">
        <v>48</v>
      </c>
      <c r="D211" s="541"/>
      <c r="E211" s="1"/>
      <c r="F211" s="1"/>
      <c r="G211" s="1"/>
    </row>
    <row r="212" spans="1:7" ht="20.100000000000001" customHeight="1">
      <c r="A212" s="542" t="s">
        <v>222</v>
      </c>
      <c r="B212" s="543"/>
      <c r="C212" s="543"/>
      <c r="D212" s="543"/>
      <c r="E212" s="543"/>
      <c r="F212" s="543"/>
      <c r="G212" s="543"/>
    </row>
    <row r="213" spans="1:7" ht="15" customHeight="1">
      <c r="A213" s="547" t="s">
        <v>138</v>
      </c>
      <c r="B213" s="548"/>
      <c r="C213" s="15" t="s">
        <v>54</v>
      </c>
      <c r="D213" s="15" t="s">
        <v>55</v>
      </c>
      <c r="E213" s="15" t="s">
        <v>56</v>
      </c>
      <c r="F213" s="15" t="s">
        <v>57</v>
      </c>
      <c r="G213" s="15" t="s">
        <v>58</v>
      </c>
    </row>
    <row r="214" spans="1:7" ht="15" customHeight="1">
      <c r="A214" s="16" t="s">
        <v>223</v>
      </c>
      <c r="B214" s="17" t="s">
        <v>224</v>
      </c>
      <c r="C214" s="16" t="s">
        <v>160</v>
      </c>
      <c r="D214" s="16" t="s">
        <v>181</v>
      </c>
      <c r="E214" s="18">
        <v>0.25</v>
      </c>
      <c r="F214" s="19">
        <v>111.55</v>
      </c>
      <c r="G214" s="19">
        <v>27.89</v>
      </c>
    </row>
    <row r="215" spans="1:7" ht="15" customHeight="1">
      <c r="A215" s="1"/>
      <c r="B215" s="1"/>
      <c r="C215" s="1"/>
      <c r="D215" s="1"/>
      <c r="E215" s="549" t="s">
        <v>144</v>
      </c>
      <c r="F215" s="550"/>
      <c r="G215" s="20">
        <v>27.89</v>
      </c>
    </row>
    <row r="216" spans="1:7" ht="15" customHeight="1">
      <c r="A216" s="547" t="s">
        <v>145</v>
      </c>
      <c r="B216" s="548"/>
      <c r="C216" s="15" t="s">
        <v>54</v>
      </c>
      <c r="D216" s="15" t="s">
        <v>55</v>
      </c>
      <c r="E216" s="15" t="s">
        <v>56</v>
      </c>
      <c r="F216" s="15" t="s">
        <v>57</v>
      </c>
      <c r="G216" s="15" t="s">
        <v>58</v>
      </c>
    </row>
    <row r="217" spans="1:7" ht="15" customHeight="1">
      <c r="A217" s="16" t="s">
        <v>225</v>
      </c>
      <c r="B217" s="17" t="s">
        <v>226</v>
      </c>
      <c r="C217" s="16" t="s">
        <v>160</v>
      </c>
      <c r="D217" s="16" t="s">
        <v>181</v>
      </c>
      <c r="E217" s="18">
        <v>1</v>
      </c>
      <c r="F217" s="19">
        <v>14.02</v>
      </c>
      <c r="G217" s="19">
        <v>14.02</v>
      </c>
    </row>
    <row r="218" spans="1:7" ht="15" customHeight="1">
      <c r="A218" s="16" t="s">
        <v>182</v>
      </c>
      <c r="B218" s="17" t="s">
        <v>183</v>
      </c>
      <c r="C218" s="16" t="s">
        <v>160</v>
      </c>
      <c r="D218" s="16" t="s">
        <v>181</v>
      </c>
      <c r="E218" s="18">
        <v>2</v>
      </c>
      <c r="F218" s="19">
        <v>11.65</v>
      </c>
      <c r="G218" s="19">
        <v>23.3</v>
      </c>
    </row>
    <row r="219" spans="1:7" ht="15" customHeight="1">
      <c r="A219" s="1"/>
      <c r="B219" s="1"/>
      <c r="C219" s="1"/>
      <c r="D219" s="1"/>
      <c r="E219" s="549" t="s">
        <v>150</v>
      </c>
      <c r="F219" s="550"/>
      <c r="G219" s="20">
        <v>37.32</v>
      </c>
    </row>
    <row r="220" spans="1:7" ht="15" customHeight="1">
      <c r="A220" s="547" t="s">
        <v>53</v>
      </c>
      <c r="B220" s="548"/>
      <c r="C220" s="15" t="s">
        <v>54</v>
      </c>
      <c r="D220" s="15" t="s">
        <v>55</v>
      </c>
      <c r="E220" s="15" t="s">
        <v>56</v>
      </c>
      <c r="F220" s="15" t="s">
        <v>57</v>
      </c>
      <c r="G220" s="15" t="s">
        <v>58</v>
      </c>
    </row>
    <row r="221" spans="1:7" ht="15" customHeight="1">
      <c r="A221" s="16" t="s">
        <v>227</v>
      </c>
      <c r="B221" s="17" t="s">
        <v>228</v>
      </c>
      <c r="C221" s="16" t="s">
        <v>160</v>
      </c>
      <c r="D221" s="16" t="s">
        <v>229</v>
      </c>
      <c r="E221" s="18">
        <v>16.5</v>
      </c>
      <c r="F221" s="19">
        <v>0.68</v>
      </c>
      <c r="G221" s="19">
        <v>11.22</v>
      </c>
    </row>
    <row r="222" spans="1:7" ht="15" customHeight="1">
      <c r="A222" s="1"/>
      <c r="B222" s="1"/>
      <c r="C222" s="1"/>
      <c r="D222" s="1"/>
      <c r="E222" s="549" t="s">
        <v>63</v>
      </c>
      <c r="F222" s="550"/>
      <c r="G222" s="20">
        <v>11.22</v>
      </c>
    </row>
    <row r="223" spans="1:7" ht="15" customHeight="1">
      <c r="A223" s="547" t="s">
        <v>64</v>
      </c>
      <c r="B223" s="548"/>
      <c r="C223" s="15" t="s">
        <v>54</v>
      </c>
      <c r="D223" s="15" t="s">
        <v>55</v>
      </c>
      <c r="E223" s="15" t="s">
        <v>56</v>
      </c>
      <c r="F223" s="15" t="s">
        <v>57</v>
      </c>
      <c r="G223" s="15" t="s">
        <v>58</v>
      </c>
    </row>
    <row r="224" spans="1:7" ht="20.100000000000001" customHeight="1">
      <c r="A224" s="16" t="s">
        <v>230</v>
      </c>
      <c r="B224" s="17" t="s">
        <v>231</v>
      </c>
      <c r="C224" s="16" t="s">
        <v>160</v>
      </c>
      <c r="D224" s="16" t="s">
        <v>166</v>
      </c>
      <c r="E224" s="18">
        <v>1.72</v>
      </c>
      <c r="F224" s="19">
        <v>80.61</v>
      </c>
      <c r="G224" s="19">
        <v>138.65</v>
      </c>
    </row>
    <row r="225" spans="1:7" ht="15" customHeight="1">
      <c r="A225" s="16" t="s">
        <v>232</v>
      </c>
      <c r="B225" s="17" t="s">
        <v>233</v>
      </c>
      <c r="C225" s="16" t="s">
        <v>160</v>
      </c>
      <c r="D225" s="16" t="s">
        <v>161</v>
      </c>
      <c r="E225" s="18">
        <v>9.6000000000000002E-2</v>
      </c>
      <c r="F225" s="19">
        <v>593.57000000000005</v>
      </c>
      <c r="G225" s="19">
        <v>56.98</v>
      </c>
    </row>
    <row r="226" spans="1:7" ht="20.100000000000001" customHeight="1">
      <c r="A226" s="16" t="s">
        <v>162</v>
      </c>
      <c r="B226" s="17" t="s">
        <v>163</v>
      </c>
      <c r="C226" s="16" t="s">
        <v>160</v>
      </c>
      <c r="D226" s="16" t="s">
        <v>161</v>
      </c>
      <c r="E226" s="18">
        <v>0.12</v>
      </c>
      <c r="F226" s="19">
        <v>413.69</v>
      </c>
      <c r="G226" s="19">
        <v>49.64</v>
      </c>
    </row>
    <row r="227" spans="1:7" ht="27.95" customHeight="1">
      <c r="A227" s="16" t="s">
        <v>234</v>
      </c>
      <c r="B227" s="17" t="s">
        <v>235</v>
      </c>
      <c r="C227" s="16" t="s">
        <v>160</v>
      </c>
      <c r="D227" s="16" t="s">
        <v>229</v>
      </c>
      <c r="E227" s="18">
        <v>7.43</v>
      </c>
      <c r="F227" s="19">
        <v>13.99</v>
      </c>
      <c r="G227" s="19">
        <v>103.95</v>
      </c>
    </row>
    <row r="228" spans="1:7" ht="27.95" customHeight="1">
      <c r="A228" s="16" t="s">
        <v>236</v>
      </c>
      <c r="B228" s="17" t="s">
        <v>237</v>
      </c>
      <c r="C228" s="16" t="s">
        <v>160</v>
      </c>
      <c r="D228" s="16" t="s">
        <v>166</v>
      </c>
      <c r="E228" s="18">
        <v>0.24</v>
      </c>
      <c r="F228" s="19">
        <v>80.209999999999994</v>
      </c>
      <c r="G228" s="19">
        <v>19.25</v>
      </c>
    </row>
    <row r="229" spans="1:7" ht="20.100000000000001" customHeight="1">
      <c r="A229" s="16" t="s">
        <v>238</v>
      </c>
      <c r="B229" s="17" t="s">
        <v>239</v>
      </c>
      <c r="C229" s="16" t="s">
        <v>160</v>
      </c>
      <c r="D229" s="16" t="s">
        <v>166</v>
      </c>
      <c r="E229" s="18">
        <v>0.66</v>
      </c>
      <c r="F229" s="19">
        <v>29.55</v>
      </c>
      <c r="G229" s="19">
        <v>19.5</v>
      </c>
    </row>
    <row r="230" spans="1:7" ht="20.100000000000001" customHeight="1">
      <c r="A230" s="16" t="s">
        <v>240</v>
      </c>
      <c r="B230" s="17" t="s">
        <v>241</v>
      </c>
      <c r="C230" s="16" t="s">
        <v>160</v>
      </c>
      <c r="D230" s="16" t="s">
        <v>166</v>
      </c>
      <c r="E230" s="18">
        <v>2.42</v>
      </c>
      <c r="F230" s="19">
        <v>12.65</v>
      </c>
      <c r="G230" s="19">
        <v>30.61</v>
      </c>
    </row>
    <row r="231" spans="1:7" ht="20.100000000000001" customHeight="1">
      <c r="A231" s="16" t="s">
        <v>242</v>
      </c>
      <c r="B231" s="17" t="s">
        <v>243</v>
      </c>
      <c r="C231" s="16" t="s">
        <v>160</v>
      </c>
      <c r="D231" s="16" t="s">
        <v>166</v>
      </c>
      <c r="E231" s="18">
        <v>2.42</v>
      </c>
      <c r="F231" s="19">
        <v>6.96</v>
      </c>
      <c r="G231" s="19">
        <v>16.84</v>
      </c>
    </row>
    <row r="232" spans="1:7" ht="20.100000000000001" customHeight="1">
      <c r="A232" s="16" t="s">
        <v>244</v>
      </c>
      <c r="B232" s="17" t="s">
        <v>245</v>
      </c>
      <c r="C232" s="16" t="s">
        <v>160</v>
      </c>
      <c r="D232" s="16" t="s">
        <v>166</v>
      </c>
      <c r="E232" s="18">
        <v>2.42</v>
      </c>
      <c r="F232" s="19">
        <v>14.15</v>
      </c>
      <c r="G232" s="19">
        <v>34.24</v>
      </c>
    </row>
    <row r="233" spans="1:7" ht="20.100000000000001" customHeight="1">
      <c r="A233" s="16" t="s">
        <v>167</v>
      </c>
      <c r="B233" s="17" t="s">
        <v>168</v>
      </c>
      <c r="C233" s="16" t="s">
        <v>160</v>
      </c>
      <c r="D233" s="16" t="s">
        <v>161</v>
      </c>
      <c r="E233" s="18">
        <v>9.6000000000000002E-2</v>
      </c>
      <c r="F233" s="19">
        <v>45.77</v>
      </c>
      <c r="G233" s="19">
        <v>4.3899999999999997</v>
      </c>
    </row>
    <row r="234" spans="1:7" ht="15" customHeight="1">
      <c r="A234" s="16" t="s">
        <v>246</v>
      </c>
      <c r="B234" s="17" t="s">
        <v>247</v>
      </c>
      <c r="C234" s="16" t="s">
        <v>160</v>
      </c>
      <c r="D234" s="16" t="s">
        <v>161</v>
      </c>
      <c r="E234" s="18">
        <v>0.12</v>
      </c>
      <c r="F234" s="19">
        <v>9.14</v>
      </c>
      <c r="G234" s="19">
        <v>1.1000000000000001</v>
      </c>
    </row>
    <row r="235" spans="1:7" ht="20.100000000000001" customHeight="1">
      <c r="A235" s="16" t="s">
        <v>248</v>
      </c>
      <c r="B235" s="17" t="s">
        <v>249</v>
      </c>
      <c r="C235" s="16" t="s">
        <v>160</v>
      </c>
      <c r="D235" s="16" t="s">
        <v>166</v>
      </c>
      <c r="E235" s="18">
        <v>0.66</v>
      </c>
      <c r="F235" s="19">
        <v>5.72</v>
      </c>
      <c r="G235" s="19">
        <v>3.78</v>
      </c>
    </row>
    <row r="236" spans="1:7" ht="15" customHeight="1">
      <c r="A236" s="16" t="s">
        <v>191</v>
      </c>
      <c r="B236" s="17" t="s">
        <v>192</v>
      </c>
      <c r="C236" s="16" t="s">
        <v>160</v>
      </c>
      <c r="D236" s="16" t="s">
        <v>181</v>
      </c>
      <c r="E236" s="18">
        <v>2</v>
      </c>
      <c r="F236" s="19">
        <v>3.61</v>
      </c>
      <c r="G236" s="19">
        <v>7.22</v>
      </c>
    </row>
    <row r="237" spans="1:7" ht="15" customHeight="1">
      <c r="A237" s="16" t="s">
        <v>250</v>
      </c>
      <c r="B237" s="17" t="s">
        <v>251</v>
      </c>
      <c r="C237" s="16" t="s">
        <v>160</v>
      </c>
      <c r="D237" s="16" t="s">
        <v>181</v>
      </c>
      <c r="E237" s="18">
        <v>1</v>
      </c>
      <c r="F237" s="19">
        <v>3.52</v>
      </c>
      <c r="G237" s="19">
        <v>3.52</v>
      </c>
    </row>
    <row r="238" spans="1:7" ht="15" customHeight="1">
      <c r="A238" s="1"/>
      <c r="B238" s="1"/>
      <c r="C238" s="1"/>
      <c r="D238" s="1"/>
      <c r="E238" s="549" t="s">
        <v>78</v>
      </c>
      <c r="F238" s="550"/>
      <c r="G238" s="20">
        <v>489.67</v>
      </c>
    </row>
    <row r="239" spans="1:7" ht="15" customHeight="1">
      <c r="A239" s="1"/>
      <c r="B239" s="1"/>
      <c r="C239" s="1"/>
      <c r="D239" s="1"/>
      <c r="E239" s="545" t="s">
        <v>50</v>
      </c>
      <c r="F239" s="546"/>
      <c r="G239" s="3">
        <v>566.28</v>
      </c>
    </row>
    <row r="240" spans="1:7" ht="9.9499999999999993" customHeight="1">
      <c r="A240" s="1"/>
      <c r="B240" s="1"/>
      <c r="C240" s="540" t="s">
        <v>48</v>
      </c>
      <c r="D240" s="541"/>
      <c r="E240" s="1"/>
      <c r="F240" s="1"/>
      <c r="G240" s="1"/>
    </row>
    <row r="241" spans="1:7" ht="20.100000000000001" customHeight="1">
      <c r="A241" s="542" t="s">
        <v>252</v>
      </c>
      <c r="B241" s="543"/>
      <c r="C241" s="543"/>
      <c r="D241" s="543"/>
      <c r="E241" s="543"/>
      <c r="F241" s="543"/>
      <c r="G241" s="543"/>
    </row>
    <row r="242" spans="1:7" ht="9.9499999999999993" customHeight="1">
      <c r="A242" s="544"/>
      <c r="B242" s="544"/>
      <c r="C242" s="544"/>
      <c r="D242" s="544"/>
      <c r="E242" s="544"/>
      <c r="F242" s="544"/>
      <c r="G242" s="544"/>
    </row>
    <row r="243" spans="1:7" ht="15" customHeight="1">
      <c r="A243" s="1"/>
      <c r="B243" s="1"/>
      <c r="C243" s="1"/>
      <c r="D243" s="1"/>
      <c r="E243" s="545" t="s">
        <v>50</v>
      </c>
      <c r="F243" s="546"/>
      <c r="G243" s="3">
        <v>0.45</v>
      </c>
    </row>
    <row r="244" spans="1:7" ht="9.9499999999999993" customHeight="1">
      <c r="A244" s="1"/>
      <c r="B244" s="1"/>
      <c r="C244" s="540" t="s">
        <v>48</v>
      </c>
      <c r="D244" s="541"/>
      <c r="E244" s="1"/>
      <c r="F244" s="1"/>
      <c r="G244" s="1"/>
    </row>
    <row r="245" spans="1:7" ht="20.100000000000001" customHeight="1">
      <c r="A245" s="542" t="s">
        <v>253</v>
      </c>
      <c r="B245" s="543"/>
      <c r="C245" s="543"/>
      <c r="D245" s="543"/>
      <c r="E245" s="543"/>
      <c r="F245" s="543"/>
      <c r="G245" s="543"/>
    </row>
    <row r="246" spans="1:7" ht="15" customHeight="1">
      <c r="A246" s="547" t="s">
        <v>145</v>
      </c>
      <c r="B246" s="548"/>
      <c r="C246" s="15" t="s">
        <v>54</v>
      </c>
      <c r="D246" s="15" t="s">
        <v>55</v>
      </c>
      <c r="E246" s="15" t="s">
        <v>56</v>
      </c>
      <c r="F246" s="15" t="s">
        <v>57</v>
      </c>
      <c r="G246" s="15" t="s">
        <v>58</v>
      </c>
    </row>
    <row r="247" spans="1:7" ht="15" customHeight="1">
      <c r="A247" s="16" t="s">
        <v>254</v>
      </c>
      <c r="B247" s="17" t="s">
        <v>255</v>
      </c>
      <c r="C247" s="16" t="s">
        <v>209</v>
      </c>
      <c r="D247" s="16" t="s">
        <v>73</v>
      </c>
      <c r="E247" s="21">
        <v>0.26300000000000001</v>
      </c>
      <c r="F247" s="19">
        <v>15.818899999999999</v>
      </c>
      <c r="G247" s="19">
        <v>4.16</v>
      </c>
    </row>
    <row r="248" spans="1:7" ht="15" customHeight="1">
      <c r="A248" s="16" t="s">
        <v>256</v>
      </c>
      <c r="B248" s="17" t="s">
        <v>257</v>
      </c>
      <c r="C248" s="16" t="s">
        <v>209</v>
      </c>
      <c r="D248" s="16" t="s">
        <v>73</v>
      </c>
      <c r="E248" s="21">
        <v>0.47599999999999998</v>
      </c>
      <c r="F248" s="19">
        <v>15.818899999999999</v>
      </c>
      <c r="G248" s="19">
        <v>7.53</v>
      </c>
    </row>
    <row r="249" spans="1:7" ht="15" customHeight="1">
      <c r="A249" s="1"/>
      <c r="B249" s="1"/>
      <c r="C249" s="1"/>
      <c r="D249" s="1"/>
      <c r="E249" s="549" t="s">
        <v>150</v>
      </c>
      <c r="F249" s="550"/>
      <c r="G249" s="20">
        <v>11.69</v>
      </c>
    </row>
    <row r="250" spans="1:7" ht="15" customHeight="1">
      <c r="A250" s="547" t="s">
        <v>53</v>
      </c>
      <c r="B250" s="548"/>
      <c r="C250" s="15" t="s">
        <v>54</v>
      </c>
      <c r="D250" s="15" t="s">
        <v>55</v>
      </c>
      <c r="E250" s="15" t="s">
        <v>56</v>
      </c>
      <c r="F250" s="15" t="s">
        <v>57</v>
      </c>
      <c r="G250" s="15" t="s">
        <v>58</v>
      </c>
    </row>
    <row r="251" spans="1:7" ht="15" customHeight="1">
      <c r="A251" s="16" t="s">
        <v>258</v>
      </c>
      <c r="B251" s="17" t="s">
        <v>259</v>
      </c>
      <c r="C251" s="16" t="s">
        <v>209</v>
      </c>
      <c r="D251" s="16" t="s">
        <v>91</v>
      </c>
      <c r="E251" s="21">
        <v>0.65</v>
      </c>
      <c r="F251" s="19">
        <v>0.53</v>
      </c>
      <c r="G251" s="19">
        <v>0.34</v>
      </c>
    </row>
    <row r="252" spans="1:7" ht="15" customHeight="1">
      <c r="A252" s="16" t="s">
        <v>260</v>
      </c>
      <c r="B252" s="17" t="s">
        <v>261</v>
      </c>
      <c r="C252" s="16" t="s">
        <v>209</v>
      </c>
      <c r="D252" s="16" t="s">
        <v>62</v>
      </c>
      <c r="E252" s="21">
        <v>2E-3</v>
      </c>
      <c r="F252" s="19">
        <v>90</v>
      </c>
      <c r="G252" s="19">
        <v>0.18</v>
      </c>
    </row>
    <row r="253" spans="1:7" ht="15" customHeight="1">
      <c r="A253" s="16" t="s">
        <v>262</v>
      </c>
      <c r="B253" s="17" t="s">
        <v>263</v>
      </c>
      <c r="C253" s="16" t="s">
        <v>209</v>
      </c>
      <c r="D253" s="16" t="s">
        <v>91</v>
      </c>
      <c r="E253" s="21">
        <v>0.24</v>
      </c>
      <c r="F253" s="19">
        <v>13.07</v>
      </c>
      <c r="G253" s="19">
        <v>3.14</v>
      </c>
    </row>
    <row r="254" spans="1:7" ht="15" customHeight="1">
      <c r="A254" s="16" t="s">
        <v>264</v>
      </c>
      <c r="B254" s="17" t="s">
        <v>265</v>
      </c>
      <c r="C254" s="16" t="s">
        <v>209</v>
      </c>
      <c r="D254" s="16" t="s">
        <v>91</v>
      </c>
      <c r="E254" s="21">
        <v>0.06</v>
      </c>
      <c r="F254" s="19">
        <v>68.2</v>
      </c>
      <c r="G254" s="19">
        <v>4.09</v>
      </c>
    </row>
    <row r="255" spans="1:7" ht="15" customHeight="1">
      <c r="A255" s="16" t="s">
        <v>266</v>
      </c>
      <c r="B255" s="17" t="s">
        <v>267</v>
      </c>
      <c r="C255" s="16" t="s">
        <v>209</v>
      </c>
      <c r="D255" s="16" t="s">
        <v>88</v>
      </c>
      <c r="E255" s="21">
        <v>8.0000000000000002E-3</v>
      </c>
      <c r="F255" s="19">
        <v>16.5</v>
      </c>
      <c r="G255" s="19">
        <v>0.13</v>
      </c>
    </row>
    <row r="256" spans="1:7" ht="15" customHeight="1">
      <c r="A256" s="16" t="s">
        <v>268</v>
      </c>
      <c r="B256" s="17" t="s">
        <v>269</v>
      </c>
      <c r="C256" s="16" t="s">
        <v>209</v>
      </c>
      <c r="D256" s="16" t="s">
        <v>270</v>
      </c>
      <c r="E256" s="21">
        <v>1.6E-2</v>
      </c>
      <c r="F256" s="19">
        <v>94.9</v>
      </c>
      <c r="G256" s="19">
        <v>1.52</v>
      </c>
    </row>
    <row r="257" spans="1:7" ht="20.100000000000001" customHeight="1">
      <c r="A257" s="16" t="s">
        <v>271</v>
      </c>
      <c r="B257" s="17" t="s">
        <v>272</v>
      </c>
      <c r="C257" s="16" t="s">
        <v>209</v>
      </c>
      <c r="D257" s="16" t="s">
        <v>201</v>
      </c>
      <c r="E257" s="21">
        <v>1.1000000000000001</v>
      </c>
      <c r="F257" s="19">
        <v>32.869999999999997</v>
      </c>
      <c r="G257" s="19">
        <v>36.159999999999997</v>
      </c>
    </row>
    <row r="258" spans="1:7" ht="20.100000000000001" customHeight="1">
      <c r="A258" s="16" t="s">
        <v>273</v>
      </c>
      <c r="B258" s="17" t="s">
        <v>274</v>
      </c>
      <c r="C258" s="16" t="s">
        <v>209</v>
      </c>
      <c r="D258" s="16" t="s">
        <v>201</v>
      </c>
      <c r="E258" s="21">
        <v>1.1000000000000001</v>
      </c>
      <c r="F258" s="19">
        <v>56.12</v>
      </c>
      <c r="G258" s="19">
        <v>61.73</v>
      </c>
    </row>
    <row r="259" spans="1:7" ht="15" customHeight="1">
      <c r="A259" s="1"/>
      <c r="B259" s="1"/>
      <c r="C259" s="1"/>
      <c r="D259" s="1"/>
      <c r="E259" s="549" t="s">
        <v>63</v>
      </c>
      <c r="F259" s="550"/>
      <c r="G259" s="20">
        <v>107.29</v>
      </c>
    </row>
    <row r="260" spans="1:7" ht="15" customHeight="1">
      <c r="A260" s="1"/>
      <c r="B260" s="1"/>
      <c r="C260" s="1"/>
      <c r="D260" s="1"/>
      <c r="E260" s="545" t="s">
        <v>50</v>
      </c>
      <c r="F260" s="546"/>
      <c r="G260" s="3">
        <v>118.99</v>
      </c>
    </row>
    <row r="261" spans="1:7" ht="9.9499999999999993" customHeight="1">
      <c r="A261" s="1"/>
      <c r="B261" s="1"/>
      <c r="C261" s="540" t="s">
        <v>48</v>
      </c>
      <c r="D261" s="541"/>
      <c r="E261" s="1"/>
      <c r="F261" s="1"/>
      <c r="G261" s="1"/>
    </row>
    <row r="262" spans="1:7" ht="20.100000000000001" customHeight="1">
      <c r="A262" s="542" t="s">
        <v>275</v>
      </c>
      <c r="B262" s="543"/>
      <c r="C262" s="543"/>
      <c r="D262" s="543"/>
      <c r="E262" s="543"/>
      <c r="F262" s="543"/>
      <c r="G262" s="543"/>
    </row>
    <row r="263" spans="1:7" ht="9.9499999999999993" customHeight="1">
      <c r="A263" s="544"/>
      <c r="B263" s="544"/>
      <c r="C263" s="544"/>
      <c r="D263" s="544"/>
      <c r="E263" s="544"/>
      <c r="F263" s="544"/>
      <c r="G263" s="544"/>
    </row>
    <row r="264" spans="1:7" ht="15" customHeight="1">
      <c r="A264" s="1"/>
      <c r="B264" s="1"/>
      <c r="C264" s="1"/>
      <c r="D264" s="1"/>
      <c r="E264" s="545" t="s">
        <v>50</v>
      </c>
      <c r="F264" s="546"/>
      <c r="G264" s="3">
        <v>0.32</v>
      </c>
    </row>
    <row r="265" spans="1:7" ht="9.9499999999999993" customHeight="1">
      <c r="A265" s="1"/>
      <c r="B265" s="1"/>
      <c r="C265" s="540" t="s">
        <v>48</v>
      </c>
      <c r="D265" s="541"/>
      <c r="E265" s="1"/>
      <c r="F265" s="1"/>
      <c r="G265" s="1"/>
    </row>
    <row r="266" spans="1:7" ht="20.100000000000001" customHeight="1">
      <c r="A266" s="542" t="s">
        <v>276</v>
      </c>
      <c r="B266" s="543"/>
      <c r="C266" s="543"/>
      <c r="D266" s="543"/>
      <c r="E266" s="543"/>
      <c r="F266" s="543"/>
      <c r="G266" s="543"/>
    </row>
    <row r="267" spans="1:7" ht="9.9499999999999993" customHeight="1">
      <c r="A267" s="544"/>
      <c r="B267" s="544"/>
      <c r="C267" s="544"/>
      <c r="D267" s="544"/>
      <c r="E267" s="544"/>
      <c r="F267" s="544"/>
      <c r="G267" s="544"/>
    </row>
    <row r="268" spans="1:7" ht="15" customHeight="1">
      <c r="A268" s="1"/>
      <c r="B268" s="1"/>
      <c r="C268" s="1"/>
      <c r="D268" s="1"/>
      <c r="E268" s="545" t="s">
        <v>50</v>
      </c>
      <c r="F268" s="546"/>
      <c r="G268" s="3">
        <v>1.56</v>
      </c>
    </row>
    <row r="269" spans="1:7" ht="9.9499999999999993" customHeight="1">
      <c r="A269" s="1"/>
      <c r="B269" s="1"/>
      <c r="C269" s="540" t="s">
        <v>48</v>
      </c>
      <c r="D269" s="541"/>
      <c r="E269" s="1"/>
      <c r="F269" s="1"/>
      <c r="G269" s="1"/>
    </row>
    <row r="270" spans="1:7" ht="20.100000000000001" customHeight="1">
      <c r="A270" s="542" t="s">
        <v>277</v>
      </c>
      <c r="B270" s="543"/>
      <c r="C270" s="543"/>
      <c r="D270" s="543"/>
      <c r="E270" s="543"/>
      <c r="F270" s="543"/>
      <c r="G270" s="543"/>
    </row>
    <row r="271" spans="1:7" ht="15" customHeight="1">
      <c r="A271" s="547" t="s">
        <v>53</v>
      </c>
      <c r="B271" s="548"/>
      <c r="C271" s="15" t="s">
        <v>54</v>
      </c>
      <c r="D271" s="15" t="s">
        <v>55</v>
      </c>
      <c r="E271" s="15" t="s">
        <v>56</v>
      </c>
      <c r="F271" s="15" t="s">
        <v>57</v>
      </c>
      <c r="G271" s="15" t="s">
        <v>58</v>
      </c>
    </row>
    <row r="272" spans="1:7" ht="20.100000000000001" customHeight="1">
      <c r="A272" s="16" t="s">
        <v>278</v>
      </c>
      <c r="B272" s="17" t="s">
        <v>279</v>
      </c>
      <c r="C272" s="16" t="s">
        <v>61</v>
      </c>
      <c r="D272" s="16" t="s">
        <v>62</v>
      </c>
      <c r="E272" s="18">
        <v>0.114</v>
      </c>
      <c r="F272" s="19">
        <v>81.040000000000006</v>
      </c>
      <c r="G272" s="19">
        <v>9.23</v>
      </c>
    </row>
    <row r="273" spans="1:7" ht="27.95" customHeight="1">
      <c r="A273" s="16" t="s">
        <v>280</v>
      </c>
      <c r="B273" s="17" t="s">
        <v>281</v>
      </c>
      <c r="C273" s="16" t="s">
        <v>61</v>
      </c>
      <c r="D273" s="16" t="s">
        <v>282</v>
      </c>
      <c r="E273" s="18">
        <v>3.3000000000000002E-2</v>
      </c>
      <c r="F273" s="19">
        <v>741.06</v>
      </c>
      <c r="G273" s="19">
        <v>24.45</v>
      </c>
    </row>
    <row r="274" spans="1:7" ht="15" customHeight="1">
      <c r="A274" s="1"/>
      <c r="B274" s="1"/>
      <c r="C274" s="1"/>
      <c r="D274" s="1"/>
      <c r="E274" s="549" t="s">
        <v>63</v>
      </c>
      <c r="F274" s="550"/>
      <c r="G274" s="20">
        <v>33.68</v>
      </c>
    </row>
    <row r="275" spans="1:7" ht="15" customHeight="1">
      <c r="A275" s="547" t="s">
        <v>64</v>
      </c>
      <c r="B275" s="548"/>
      <c r="C275" s="15" t="s">
        <v>54</v>
      </c>
      <c r="D275" s="15" t="s">
        <v>55</v>
      </c>
      <c r="E275" s="15" t="s">
        <v>56</v>
      </c>
      <c r="F275" s="15" t="s">
        <v>57</v>
      </c>
      <c r="G275" s="15" t="s">
        <v>58</v>
      </c>
    </row>
    <row r="276" spans="1:7" ht="36" customHeight="1">
      <c r="A276" s="16" t="s">
        <v>283</v>
      </c>
      <c r="B276" s="17" t="s">
        <v>284</v>
      </c>
      <c r="C276" s="16" t="s">
        <v>61</v>
      </c>
      <c r="D276" s="16" t="s">
        <v>67</v>
      </c>
      <c r="E276" s="18">
        <v>3.0999999999999999E-3</v>
      </c>
      <c r="F276" s="19">
        <v>151.13</v>
      </c>
      <c r="G276" s="19">
        <v>0.46</v>
      </c>
    </row>
    <row r="277" spans="1:7" ht="36" customHeight="1">
      <c r="A277" s="16" t="s">
        <v>285</v>
      </c>
      <c r="B277" s="17" t="s">
        <v>286</v>
      </c>
      <c r="C277" s="16" t="s">
        <v>61</v>
      </c>
      <c r="D277" s="16" t="s">
        <v>70</v>
      </c>
      <c r="E277" s="18">
        <v>0.13089999999999999</v>
      </c>
      <c r="F277" s="19">
        <v>57.07</v>
      </c>
      <c r="G277" s="19">
        <v>7.47</v>
      </c>
    </row>
    <row r="278" spans="1:7" ht="15" customHeight="1">
      <c r="A278" s="16" t="s">
        <v>287</v>
      </c>
      <c r="B278" s="17" t="s">
        <v>288</v>
      </c>
      <c r="C278" s="16" t="s">
        <v>61</v>
      </c>
      <c r="D278" s="16" t="s">
        <v>73</v>
      </c>
      <c r="E278" s="18">
        <v>0.40210000000000001</v>
      </c>
      <c r="F278" s="19">
        <v>20.71</v>
      </c>
      <c r="G278" s="19">
        <v>8.32</v>
      </c>
    </row>
    <row r="279" spans="1:7" ht="15" customHeight="1">
      <c r="A279" s="16" t="s">
        <v>71</v>
      </c>
      <c r="B279" s="17" t="s">
        <v>72</v>
      </c>
      <c r="C279" s="16" t="s">
        <v>61</v>
      </c>
      <c r="D279" s="16" t="s">
        <v>73</v>
      </c>
      <c r="E279" s="18">
        <v>0.40210000000000001</v>
      </c>
      <c r="F279" s="19">
        <v>16.57</v>
      </c>
      <c r="G279" s="19">
        <v>6.66</v>
      </c>
    </row>
    <row r="280" spans="1:7" ht="27.95" customHeight="1">
      <c r="A280" s="16" t="s">
        <v>289</v>
      </c>
      <c r="B280" s="17" t="s">
        <v>290</v>
      </c>
      <c r="C280" s="16" t="s">
        <v>61</v>
      </c>
      <c r="D280" s="16" t="s">
        <v>62</v>
      </c>
      <c r="E280" s="18">
        <v>2.0400000000000001E-2</v>
      </c>
      <c r="F280" s="19">
        <v>431.48</v>
      </c>
      <c r="G280" s="19">
        <v>8.8000000000000007</v>
      </c>
    </row>
    <row r="281" spans="1:7" ht="15" customHeight="1">
      <c r="A281" s="1"/>
      <c r="B281" s="1"/>
      <c r="C281" s="1"/>
      <c r="D281" s="1"/>
      <c r="E281" s="549" t="s">
        <v>78</v>
      </c>
      <c r="F281" s="550"/>
      <c r="G281" s="20">
        <v>31.71</v>
      </c>
    </row>
    <row r="282" spans="1:7" ht="15" customHeight="1">
      <c r="A282" s="1"/>
      <c r="B282" s="1"/>
      <c r="C282" s="1"/>
      <c r="D282" s="1"/>
      <c r="E282" s="545" t="s">
        <v>50</v>
      </c>
      <c r="F282" s="546"/>
      <c r="G282" s="3">
        <v>65.39</v>
      </c>
    </row>
    <row r="283" spans="1:7" ht="9.9499999999999993" customHeight="1">
      <c r="A283" s="1"/>
      <c r="B283" s="1"/>
      <c r="C283" s="540" t="s">
        <v>48</v>
      </c>
      <c r="D283" s="541"/>
      <c r="E283" s="1"/>
      <c r="F283" s="1"/>
      <c r="G283" s="1"/>
    </row>
    <row r="284" spans="1:7" ht="20.100000000000001" customHeight="1">
      <c r="A284" s="542" t="s">
        <v>291</v>
      </c>
      <c r="B284" s="543"/>
      <c r="C284" s="543"/>
      <c r="D284" s="543"/>
      <c r="E284" s="543"/>
      <c r="F284" s="543"/>
      <c r="G284" s="543"/>
    </row>
    <row r="285" spans="1:7" ht="9.9499999999999993" customHeight="1">
      <c r="A285" s="544"/>
      <c r="B285" s="544"/>
      <c r="C285" s="544"/>
      <c r="D285" s="544"/>
      <c r="E285" s="544"/>
      <c r="F285" s="544"/>
      <c r="G285" s="544"/>
    </row>
    <row r="286" spans="1:7" ht="15" customHeight="1">
      <c r="A286" s="1"/>
      <c r="B286" s="1"/>
      <c r="C286" s="1"/>
      <c r="D286" s="1"/>
      <c r="E286" s="545" t="s">
        <v>50</v>
      </c>
      <c r="F286" s="546"/>
      <c r="G286" s="3">
        <v>28.91</v>
      </c>
    </row>
    <row r="287" spans="1:7" ht="9.9499999999999993" customHeight="1">
      <c r="A287" s="1"/>
      <c r="B287" s="1"/>
      <c r="C287" s="540" t="s">
        <v>48</v>
      </c>
      <c r="D287" s="541"/>
      <c r="E287" s="1"/>
      <c r="F287" s="1"/>
      <c r="G287" s="1"/>
    </row>
    <row r="288" spans="1:7" ht="20.100000000000001" customHeight="1">
      <c r="A288" s="542" t="s">
        <v>292</v>
      </c>
      <c r="B288" s="543"/>
      <c r="C288" s="543"/>
      <c r="D288" s="543"/>
      <c r="E288" s="543"/>
      <c r="F288" s="543"/>
      <c r="G288" s="543"/>
    </row>
    <row r="289" spans="1:7" ht="9.9499999999999993" customHeight="1">
      <c r="A289" s="544"/>
      <c r="B289" s="544"/>
      <c r="C289" s="544"/>
      <c r="D289" s="544"/>
      <c r="E289" s="544"/>
      <c r="F289" s="544"/>
      <c r="G289" s="544"/>
    </row>
    <row r="290" spans="1:7" ht="15" customHeight="1">
      <c r="A290" s="1"/>
      <c r="B290" s="1"/>
      <c r="C290" s="1"/>
      <c r="D290" s="1"/>
      <c r="E290" s="545" t="s">
        <v>50</v>
      </c>
      <c r="F290" s="546"/>
      <c r="G290" s="3">
        <v>4.42</v>
      </c>
    </row>
    <row r="291" spans="1:7" ht="9.9499999999999993" customHeight="1">
      <c r="A291" s="1"/>
      <c r="B291" s="1"/>
      <c r="C291" s="540" t="s">
        <v>48</v>
      </c>
      <c r="D291" s="541"/>
      <c r="E291" s="1"/>
      <c r="F291" s="1"/>
      <c r="G291" s="1"/>
    </row>
    <row r="292" spans="1:7" ht="20.100000000000001" customHeight="1">
      <c r="A292" s="542" t="s">
        <v>293</v>
      </c>
      <c r="B292" s="543"/>
      <c r="C292" s="543"/>
      <c r="D292" s="543"/>
      <c r="E292" s="543"/>
      <c r="F292" s="543"/>
      <c r="G292" s="543"/>
    </row>
    <row r="293" spans="1:7" ht="15" customHeight="1">
      <c r="A293" s="547" t="s">
        <v>145</v>
      </c>
      <c r="B293" s="548"/>
      <c r="C293" s="15" t="s">
        <v>54</v>
      </c>
      <c r="D293" s="15" t="s">
        <v>55</v>
      </c>
      <c r="E293" s="15" t="s">
        <v>56</v>
      </c>
      <c r="F293" s="15" t="s">
        <v>57</v>
      </c>
      <c r="G293" s="15" t="s">
        <v>58</v>
      </c>
    </row>
    <row r="294" spans="1:7" ht="15" customHeight="1">
      <c r="A294" s="16" t="s">
        <v>182</v>
      </c>
      <c r="B294" s="17" t="s">
        <v>183</v>
      </c>
      <c r="C294" s="16" t="s">
        <v>160</v>
      </c>
      <c r="D294" s="16" t="s">
        <v>181</v>
      </c>
      <c r="E294" s="18">
        <v>2.7485880000000001E-2</v>
      </c>
      <c r="F294" s="19">
        <v>11.65</v>
      </c>
      <c r="G294" s="19">
        <v>0.32</v>
      </c>
    </row>
    <row r="295" spans="1:7" ht="15" customHeight="1">
      <c r="A295" s="1"/>
      <c r="B295" s="1"/>
      <c r="C295" s="1"/>
      <c r="D295" s="1"/>
      <c r="E295" s="549" t="s">
        <v>150</v>
      </c>
      <c r="F295" s="550"/>
      <c r="G295" s="20">
        <v>0.32</v>
      </c>
    </row>
    <row r="296" spans="1:7" ht="15" customHeight="1">
      <c r="A296" s="547" t="s">
        <v>64</v>
      </c>
      <c r="B296" s="548"/>
      <c r="C296" s="15" t="s">
        <v>54</v>
      </c>
      <c r="D296" s="15" t="s">
        <v>55</v>
      </c>
      <c r="E296" s="15" t="s">
        <v>56</v>
      </c>
      <c r="F296" s="15" t="s">
        <v>57</v>
      </c>
      <c r="G296" s="15" t="s">
        <v>58</v>
      </c>
    </row>
    <row r="297" spans="1:7" ht="15" customHeight="1">
      <c r="A297" s="16" t="s">
        <v>191</v>
      </c>
      <c r="B297" s="17" t="s">
        <v>192</v>
      </c>
      <c r="C297" s="16" t="s">
        <v>160</v>
      </c>
      <c r="D297" s="16" t="s">
        <v>181</v>
      </c>
      <c r="E297" s="18">
        <v>2.7485880000000001E-2</v>
      </c>
      <c r="F297" s="19">
        <v>3.61</v>
      </c>
      <c r="G297" s="19">
        <v>0.1</v>
      </c>
    </row>
    <row r="298" spans="1:7" ht="20.100000000000001" customHeight="1">
      <c r="A298" s="16" t="s">
        <v>294</v>
      </c>
      <c r="B298" s="17" t="s">
        <v>295</v>
      </c>
      <c r="C298" s="16" t="s">
        <v>160</v>
      </c>
      <c r="D298" s="16" t="s">
        <v>296</v>
      </c>
      <c r="E298" s="18">
        <v>6.1892660000000002E-2</v>
      </c>
      <c r="F298" s="19">
        <v>1.18</v>
      </c>
      <c r="G298" s="19">
        <v>7.0000000000000007E-2</v>
      </c>
    </row>
    <row r="299" spans="1:7" ht="15" customHeight="1">
      <c r="A299" s="1"/>
      <c r="B299" s="1"/>
      <c r="C299" s="1"/>
      <c r="D299" s="1"/>
      <c r="E299" s="549" t="s">
        <v>78</v>
      </c>
      <c r="F299" s="550"/>
      <c r="G299" s="20">
        <v>0.17</v>
      </c>
    </row>
    <row r="300" spans="1:7" ht="15" customHeight="1">
      <c r="A300" s="1"/>
      <c r="B300" s="1"/>
      <c r="C300" s="1"/>
      <c r="D300" s="1"/>
      <c r="E300" s="545" t="s">
        <v>50</v>
      </c>
      <c r="F300" s="546"/>
      <c r="G300" s="3">
        <v>0.49</v>
      </c>
    </row>
    <row r="301" spans="1:7" ht="9.9499999999999993" customHeight="1">
      <c r="A301" s="1"/>
      <c r="B301" s="1"/>
      <c r="C301" s="540" t="s">
        <v>48</v>
      </c>
      <c r="D301" s="541"/>
      <c r="E301" s="1"/>
      <c r="F301" s="1"/>
      <c r="G301" s="1"/>
    </row>
    <row r="302" spans="1:7" ht="20.100000000000001" customHeight="1">
      <c r="A302" s="542" t="s">
        <v>297</v>
      </c>
      <c r="B302" s="543"/>
      <c r="C302" s="543"/>
      <c r="D302" s="543"/>
      <c r="E302" s="543"/>
      <c r="F302" s="543"/>
      <c r="G302" s="543"/>
    </row>
    <row r="303" spans="1:7" ht="9.9499999999999993" customHeight="1">
      <c r="A303" s="544"/>
      <c r="B303" s="544"/>
      <c r="C303" s="544"/>
      <c r="D303" s="544"/>
      <c r="E303" s="544"/>
      <c r="F303" s="544"/>
      <c r="G303" s="544"/>
    </row>
    <row r="304" spans="1:7" ht="15" customHeight="1">
      <c r="A304" s="1"/>
      <c r="B304" s="1"/>
      <c r="C304" s="1"/>
      <c r="D304" s="1"/>
      <c r="E304" s="545" t="s">
        <v>50</v>
      </c>
      <c r="F304" s="546"/>
      <c r="G304" s="3">
        <v>0.32</v>
      </c>
    </row>
    <row r="305" spans="1:7" ht="9.9499999999999993" customHeight="1">
      <c r="A305" s="1"/>
      <c r="B305" s="1"/>
      <c r="C305" s="540" t="s">
        <v>48</v>
      </c>
      <c r="D305" s="541"/>
      <c r="E305" s="1"/>
      <c r="F305" s="1"/>
      <c r="G305" s="1"/>
    </row>
    <row r="306" spans="1:7" ht="20.100000000000001" customHeight="1">
      <c r="A306" s="542" t="s">
        <v>298</v>
      </c>
      <c r="B306" s="543"/>
      <c r="C306" s="543"/>
      <c r="D306" s="543"/>
      <c r="E306" s="543"/>
      <c r="F306" s="543"/>
      <c r="G306" s="543"/>
    </row>
    <row r="307" spans="1:7" ht="9.9499999999999993" customHeight="1">
      <c r="A307" s="544"/>
      <c r="B307" s="544"/>
      <c r="C307" s="544"/>
      <c r="D307" s="544"/>
      <c r="E307" s="544"/>
      <c r="F307" s="544"/>
      <c r="G307" s="544"/>
    </row>
    <row r="308" spans="1:7" ht="15" customHeight="1">
      <c r="A308" s="1"/>
      <c r="B308" s="1"/>
      <c r="C308" s="1"/>
      <c r="D308" s="1"/>
      <c r="E308" s="545" t="s">
        <v>50</v>
      </c>
      <c r="F308" s="546"/>
      <c r="G308" s="3">
        <v>1.56</v>
      </c>
    </row>
    <row r="309" spans="1:7" ht="9.9499999999999993" customHeight="1">
      <c r="A309" s="1"/>
      <c r="B309" s="1"/>
      <c r="C309" s="540" t="s">
        <v>48</v>
      </c>
      <c r="D309" s="541"/>
      <c r="E309" s="1"/>
      <c r="F309" s="1"/>
      <c r="G309" s="1"/>
    </row>
    <row r="310" spans="1:7" ht="20.100000000000001" customHeight="1">
      <c r="A310" s="542" t="s">
        <v>299</v>
      </c>
      <c r="B310" s="543"/>
      <c r="C310" s="543"/>
      <c r="D310" s="543"/>
      <c r="E310" s="543"/>
      <c r="F310" s="543"/>
      <c r="G310" s="543"/>
    </row>
    <row r="311" spans="1:7" ht="15" customHeight="1">
      <c r="A311" s="547" t="s">
        <v>53</v>
      </c>
      <c r="B311" s="548"/>
      <c r="C311" s="15" t="s">
        <v>54</v>
      </c>
      <c r="D311" s="15" t="s">
        <v>55</v>
      </c>
      <c r="E311" s="15" t="s">
        <v>56</v>
      </c>
      <c r="F311" s="15" t="s">
        <v>57</v>
      </c>
      <c r="G311" s="15" t="s">
        <v>58</v>
      </c>
    </row>
    <row r="312" spans="1:7" ht="20.100000000000001" customHeight="1">
      <c r="A312" s="16" t="s">
        <v>278</v>
      </c>
      <c r="B312" s="17" t="s">
        <v>279</v>
      </c>
      <c r="C312" s="16" t="s">
        <v>61</v>
      </c>
      <c r="D312" s="16" t="s">
        <v>62</v>
      </c>
      <c r="E312" s="18">
        <v>0.114</v>
      </c>
      <c r="F312" s="19">
        <v>81.040000000000006</v>
      </c>
      <c r="G312" s="19">
        <v>9.23</v>
      </c>
    </row>
    <row r="313" spans="1:7" ht="27.95" customHeight="1">
      <c r="A313" s="16" t="s">
        <v>280</v>
      </c>
      <c r="B313" s="17" t="s">
        <v>281</v>
      </c>
      <c r="C313" s="16" t="s">
        <v>61</v>
      </c>
      <c r="D313" s="16" t="s">
        <v>282</v>
      </c>
      <c r="E313" s="18">
        <v>3.3000000000000002E-2</v>
      </c>
      <c r="F313" s="19">
        <v>741.06</v>
      </c>
      <c r="G313" s="19">
        <v>24.45</v>
      </c>
    </row>
    <row r="314" spans="1:7" ht="15" customHeight="1">
      <c r="A314" s="1"/>
      <c r="B314" s="1"/>
      <c r="C314" s="1"/>
      <c r="D314" s="1"/>
      <c r="E314" s="549" t="s">
        <v>63</v>
      </c>
      <c r="F314" s="550"/>
      <c r="G314" s="20">
        <v>33.68</v>
      </c>
    </row>
    <row r="315" spans="1:7" ht="15" customHeight="1">
      <c r="A315" s="547" t="s">
        <v>64</v>
      </c>
      <c r="B315" s="548"/>
      <c r="C315" s="15" t="s">
        <v>54</v>
      </c>
      <c r="D315" s="15" t="s">
        <v>55</v>
      </c>
      <c r="E315" s="15" t="s">
        <v>56</v>
      </c>
      <c r="F315" s="15" t="s">
        <v>57</v>
      </c>
      <c r="G315" s="15" t="s">
        <v>58</v>
      </c>
    </row>
    <row r="316" spans="1:7" ht="36" customHeight="1">
      <c r="A316" s="16" t="s">
        <v>283</v>
      </c>
      <c r="B316" s="17" t="s">
        <v>284</v>
      </c>
      <c r="C316" s="16" t="s">
        <v>61</v>
      </c>
      <c r="D316" s="16" t="s">
        <v>67</v>
      </c>
      <c r="E316" s="18">
        <v>3.0999999999999999E-3</v>
      </c>
      <c r="F316" s="19">
        <v>151.13</v>
      </c>
      <c r="G316" s="19">
        <v>0.46</v>
      </c>
    </row>
    <row r="317" spans="1:7" ht="36" customHeight="1">
      <c r="A317" s="16" t="s">
        <v>285</v>
      </c>
      <c r="B317" s="17" t="s">
        <v>286</v>
      </c>
      <c r="C317" s="16" t="s">
        <v>61</v>
      </c>
      <c r="D317" s="16" t="s">
        <v>70</v>
      </c>
      <c r="E317" s="18">
        <v>0.13089999999999999</v>
      </c>
      <c r="F317" s="19">
        <v>57.07</v>
      </c>
      <c r="G317" s="19">
        <v>7.47</v>
      </c>
    </row>
    <row r="318" spans="1:7" ht="15" customHeight="1">
      <c r="A318" s="16" t="s">
        <v>287</v>
      </c>
      <c r="B318" s="17" t="s">
        <v>288</v>
      </c>
      <c r="C318" s="16" t="s">
        <v>61</v>
      </c>
      <c r="D318" s="16" t="s">
        <v>73</v>
      </c>
      <c r="E318" s="18">
        <v>0.40210000000000001</v>
      </c>
      <c r="F318" s="19">
        <v>20.71</v>
      </c>
      <c r="G318" s="19">
        <v>8.32</v>
      </c>
    </row>
    <row r="319" spans="1:7" ht="15" customHeight="1">
      <c r="A319" s="16" t="s">
        <v>71</v>
      </c>
      <c r="B319" s="17" t="s">
        <v>72</v>
      </c>
      <c r="C319" s="16" t="s">
        <v>61</v>
      </c>
      <c r="D319" s="16" t="s">
        <v>73</v>
      </c>
      <c r="E319" s="18">
        <v>0.40210000000000001</v>
      </c>
      <c r="F319" s="19">
        <v>16.57</v>
      </c>
      <c r="G319" s="19">
        <v>6.66</v>
      </c>
    </row>
    <row r="320" spans="1:7" ht="27.95" customHeight="1">
      <c r="A320" s="16" t="s">
        <v>289</v>
      </c>
      <c r="B320" s="17" t="s">
        <v>290</v>
      </c>
      <c r="C320" s="16" t="s">
        <v>61</v>
      </c>
      <c r="D320" s="16" t="s">
        <v>62</v>
      </c>
      <c r="E320" s="18">
        <v>2.0400000000000001E-2</v>
      </c>
      <c r="F320" s="19">
        <v>431.48</v>
      </c>
      <c r="G320" s="19">
        <v>8.8000000000000007</v>
      </c>
    </row>
    <row r="321" spans="1:7" ht="15" customHeight="1">
      <c r="A321" s="1"/>
      <c r="B321" s="1"/>
      <c r="C321" s="1"/>
      <c r="D321" s="1"/>
      <c r="E321" s="549" t="s">
        <v>78</v>
      </c>
      <c r="F321" s="550"/>
      <c r="G321" s="20">
        <v>31.71</v>
      </c>
    </row>
    <row r="322" spans="1:7" ht="15" customHeight="1">
      <c r="A322" s="1"/>
      <c r="B322" s="1"/>
      <c r="C322" s="1"/>
      <c r="D322" s="1"/>
      <c r="E322" s="545" t="s">
        <v>50</v>
      </c>
      <c r="F322" s="546"/>
      <c r="G322" s="3">
        <v>65.39</v>
      </c>
    </row>
    <row r="323" spans="1:7" ht="9.9499999999999993" customHeight="1">
      <c r="A323" s="1"/>
      <c r="B323" s="1"/>
      <c r="C323" s="540" t="s">
        <v>48</v>
      </c>
      <c r="D323" s="541"/>
      <c r="E323" s="1"/>
      <c r="F323" s="1"/>
      <c r="G323" s="1"/>
    </row>
    <row r="324" spans="1:7" ht="20.100000000000001" customHeight="1">
      <c r="A324" s="542" t="s">
        <v>300</v>
      </c>
      <c r="B324" s="543"/>
      <c r="C324" s="543"/>
      <c r="D324" s="543"/>
      <c r="E324" s="543"/>
      <c r="F324" s="543"/>
      <c r="G324" s="543"/>
    </row>
    <row r="325" spans="1:7" ht="9.9499999999999993" customHeight="1">
      <c r="A325" s="544"/>
      <c r="B325" s="544"/>
      <c r="C325" s="544"/>
      <c r="D325" s="544"/>
      <c r="E325" s="544"/>
      <c r="F325" s="544"/>
      <c r="G325" s="544"/>
    </row>
    <row r="326" spans="1:7" ht="15" customHeight="1">
      <c r="A326" s="1"/>
      <c r="B326" s="1"/>
      <c r="C326" s="1"/>
      <c r="D326" s="1"/>
      <c r="E326" s="545" t="s">
        <v>50</v>
      </c>
      <c r="F326" s="546"/>
      <c r="G326" s="3">
        <v>28.91</v>
      </c>
    </row>
    <row r="327" spans="1:7" ht="9.9499999999999993" customHeight="1">
      <c r="A327" s="1"/>
      <c r="B327" s="1"/>
      <c r="C327" s="540" t="s">
        <v>48</v>
      </c>
      <c r="D327" s="541"/>
      <c r="E327" s="1"/>
      <c r="F327" s="1"/>
      <c r="G327" s="1"/>
    </row>
    <row r="328" spans="1:7" ht="20.100000000000001" customHeight="1">
      <c r="A328" s="542" t="s">
        <v>301</v>
      </c>
      <c r="B328" s="543"/>
      <c r="C328" s="543"/>
      <c r="D328" s="543"/>
      <c r="E328" s="543"/>
      <c r="F328" s="543"/>
      <c r="G328" s="543"/>
    </row>
    <row r="329" spans="1:7" ht="15" customHeight="1">
      <c r="A329" s="547" t="s">
        <v>64</v>
      </c>
      <c r="B329" s="548"/>
      <c r="C329" s="15" t="s">
        <v>54</v>
      </c>
      <c r="D329" s="15" t="s">
        <v>55</v>
      </c>
      <c r="E329" s="15" t="s">
        <v>56</v>
      </c>
      <c r="F329" s="15" t="s">
        <v>57</v>
      </c>
      <c r="G329" s="15" t="s">
        <v>58</v>
      </c>
    </row>
    <row r="330" spans="1:7" ht="20.100000000000001" customHeight="1">
      <c r="A330" s="16" t="s">
        <v>302</v>
      </c>
      <c r="B330" s="17" t="s">
        <v>303</v>
      </c>
      <c r="C330" s="16" t="s">
        <v>160</v>
      </c>
      <c r="D330" s="16" t="s">
        <v>166</v>
      </c>
      <c r="E330" s="18">
        <v>0.3</v>
      </c>
      <c r="F330" s="19">
        <v>11.11</v>
      </c>
      <c r="G330" s="19">
        <v>3.33</v>
      </c>
    </row>
    <row r="331" spans="1:7" ht="15" customHeight="1">
      <c r="A331" s="1"/>
      <c r="B331" s="1"/>
      <c r="C331" s="1"/>
      <c r="D331" s="1"/>
      <c r="E331" s="549" t="s">
        <v>78</v>
      </c>
      <c r="F331" s="550"/>
      <c r="G331" s="20">
        <v>3.33</v>
      </c>
    </row>
    <row r="332" spans="1:7" ht="15" customHeight="1">
      <c r="A332" s="1"/>
      <c r="B332" s="1"/>
      <c r="C332" s="1"/>
      <c r="D332" s="1"/>
      <c r="E332" s="545" t="s">
        <v>50</v>
      </c>
      <c r="F332" s="546"/>
      <c r="G332" s="3">
        <v>3.31</v>
      </c>
    </row>
    <row r="333" spans="1:7" ht="9.9499999999999993" customHeight="1">
      <c r="A333" s="1"/>
      <c r="B333" s="1"/>
      <c r="C333" s="540" t="s">
        <v>48</v>
      </c>
      <c r="D333" s="541"/>
      <c r="E333" s="1"/>
      <c r="F333" s="1"/>
      <c r="G333" s="1"/>
    </row>
    <row r="334" spans="1:7" ht="20.100000000000001" customHeight="1">
      <c r="A334" s="542" t="s">
        <v>304</v>
      </c>
      <c r="B334" s="543"/>
      <c r="C334" s="543"/>
      <c r="D334" s="543"/>
      <c r="E334" s="543"/>
      <c r="F334" s="543"/>
      <c r="G334" s="543"/>
    </row>
    <row r="335" spans="1:7" ht="15" customHeight="1">
      <c r="A335" s="547" t="s">
        <v>145</v>
      </c>
      <c r="B335" s="548"/>
      <c r="C335" s="15" t="s">
        <v>54</v>
      </c>
      <c r="D335" s="15" t="s">
        <v>55</v>
      </c>
      <c r="E335" s="15" t="s">
        <v>56</v>
      </c>
      <c r="F335" s="15" t="s">
        <v>57</v>
      </c>
      <c r="G335" s="15" t="s">
        <v>58</v>
      </c>
    </row>
    <row r="336" spans="1:7" ht="15" customHeight="1">
      <c r="A336" s="16" t="s">
        <v>182</v>
      </c>
      <c r="B336" s="17" t="s">
        <v>183</v>
      </c>
      <c r="C336" s="16" t="s">
        <v>160</v>
      </c>
      <c r="D336" s="16" t="s">
        <v>181</v>
      </c>
      <c r="E336" s="18">
        <v>2.7485880000000001E-2</v>
      </c>
      <c r="F336" s="19">
        <v>11.65</v>
      </c>
      <c r="G336" s="19">
        <v>0.32</v>
      </c>
    </row>
    <row r="337" spans="1:7" ht="15" customHeight="1">
      <c r="A337" s="1"/>
      <c r="B337" s="1"/>
      <c r="C337" s="1"/>
      <c r="D337" s="1"/>
      <c r="E337" s="549" t="s">
        <v>150</v>
      </c>
      <c r="F337" s="550"/>
      <c r="G337" s="20">
        <v>0.32</v>
      </c>
    </row>
    <row r="338" spans="1:7" ht="15" customHeight="1">
      <c r="A338" s="547" t="s">
        <v>64</v>
      </c>
      <c r="B338" s="548"/>
      <c r="C338" s="15" t="s">
        <v>54</v>
      </c>
      <c r="D338" s="15" t="s">
        <v>55</v>
      </c>
      <c r="E338" s="15" t="s">
        <v>56</v>
      </c>
      <c r="F338" s="15" t="s">
        <v>57</v>
      </c>
      <c r="G338" s="15" t="s">
        <v>58</v>
      </c>
    </row>
    <row r="339" spans="1:7" ht="15" customHeight="1">
      <c r="A339" s="16" t="s">
        <v>191</v>
      </c>
      <c r="B339" s="17" t="s">
        <v>192</v>
      </c>
      <c r="C339" s="16" t="s">
        <v>160</v>
      </c>
      <c r="D339" s="16" t="s">
        <v>181</v>
      </c>
      <c r="E339" s="18">
        <v>2.7485880000000001E-2</v>
      </c>
      <c r="F339" s="19">
        <v>3.61</v>
      </c>
      <c r="G339" s="19">
        <v>0.1</v>
      </c>
    </row>
    <row r="340" spans="1:7" ht="20.100000000000001" customHeight="1">
      <c r="A340" s="16" t="s">
        <v>294</v>
      </c>
      <c r="B340" s="17" t="s">
        <v>295</v>
      </c>
      <c r="C340" s="16" t="s">
        <v>160</v>
      </c>
      <c r="D340" s="16" t="s">
        <v>296</v>
      </c>
      <c r="E340" s="18">
        <v>6.1892660000000002E-2</v>
      </c>
      <c r="F340" s="19">
        <v>1.18</v>
      </c>
      <c r="G340" s="19">
        <v>7.0000000000000007E-2</v>
      </c>
    </row>
    <row r="341" spans="1:7" ht="15" customHeight="1">
      <c r="A341" s="1"/>
      <c r="B341" s="1"/>
      <c r="C341" s="1"/>
      <c r="D341" s="1"/>
      <c r="E341" s="549" t="s">
        <v>78</v>
      </c>
      <c r="F341" s="550"/>
      <c r="G341" s="20">
        <v>0.17</v>
      </c>
    </row>
    <row r="342" spans="1:7" ht="15" customHeight="1">
      <c r="A342" s="1"/>
      <c r="B342" s="1"/>
      <c r="C342" s="1"/>
      <c r="D342" s="1"/>
      <c r="E342" s="545" t="s">
        <v>50</v>
      </c>
      <c r="F342" s="546"/>
      <c r="G342" s="3">
        <v>0.49</v>
      </c>
    </row>
    <row r="343" spans="1:7" ht="9.9499999999999993" customHeight="1">
      <c r="A343" s="1"/>
      <c r="B343" s="1"/>
      <c r="C343" s="540" t="s">
        <v>48</v>
      </c>
      <c r="D343" s="541"/>
      <c r="E343" s="1"/>
      <c r="F343" s="1"/>
      <c r="G343" s="1"/>
    </row>
    <row r="344" spans="1:7" ht="20.100000000000001" customHeight="1">
      <c r="A344" s="542" t="s">
        <v>305</v>
      </c>
      <c r="B344" s="543"/>
      <c r="C344" s="543"/>
      <c r="D344" s="543"/>
      <c r="E344" s="543"/>
      <c r="F344" s="543"/>
      <c r="G344" s="543"/>
    </row>
    <row r="345" spans="1:7" ht="9.9499999999999993" customHeight="1">
      <c r="A345" s="544"/>
      <c r="B345" s="544"/>
      <c r="C345" s="544"/>
      <c r="D345" s="544"/>
      <c r="E345" s="544"/>
      <c r="F345" s="544"/>
      <c r="G345" s="544"/>
    </row>
    <row r="346" spans="1:7" ht="15" customHeight="1">
      <c r="A346" s="1"/>
      <c r="B346" s="1"/>
      <c r="C346" s="1"/>
      <c r="D346" s="1"/>
      <c r="E346" s="545" t="s">
        <v>50</v>
      </c>
      <c r="F346" s="546"/>
      <c r="G346" s="3">
        <v>0.32</v>
      </c>
    </row>
    <row r="347" spans="1:7" ht="9.9499999999999993" customHeight="1">
      <c r="A347" s="1"/>
      <c r="B347" s="1"/>
      <c r="C347" s="540" t="s">
        <v>48</v>
      </c>
      <c r="D347" s="541"/>
      <c r="E347" s="1"/>
      <c r="F347" s="1"/>
      <c r="G347" s="1"/>
    </row>
    <row r="348" spans="1:7" ht="20.100000000000001" customHeight="1">
      <c r="A348" s="542" t="s">
        <v>306</v>
      </c>
      <c r="B348" s="543"/>
      <c r="C348" s="543"/>
      <c r="D348" s="543"/>
      <c r="E348" s="543"/>
      <c r="F348" s="543"/>
      <c r="G348" s="543"/>
    </row>
    <row r="349" spans="1:7" ht="9.9499999999999993" customHeight="1">
      <c r="A349" s="544"/>
      <c r="B349" s="544"/>
      <c r="C349" s="544"/>
      <c r="D349" s="544"/>
      <c r="E349" s="544"/>
      <c r="F349" s="544"/>
      <c r="G349" s="544"/>
    </row>
    <row r="350" spans="1:7" ht="15" customHeight="1">
      <c r="A350" s="1"/>
      <c r="B350" s="1"/>
      <c r="C350" s="1"/>
      <c r="D350" s="1"/>
      <c r="E350" s="545" t="s">
        <v>50</v>
      </c>
      <c r="F350" s="546"/>
      <c r="G350" s="3">
        <v>1.56</v>
      </c>
    </row>
    <row r="351" spans="1:7" ht="9.9499999999999993" customHeight="1">
      <c r="A351" s="1"/>
      <c r="B351" s="1"/>
      <c r="C351" s="540" t="s">
        <v>48</v>
      </c>
      <c r="D351" s="541"/>
      <c r="E351" s="1"/>
      <c r="F351" s="1"/>
      <c r="G351" s="1"/>
    </row>
    <row r="352" spans="1:7" ht="20.100000000000001" customHeight="1">
      <c r="A352" s="542" t="s">
        <v>307</v>
      </c>
      <c r="B352" s="543"/>
      <c r="C352" s="543"/>
      <c r="D352" s="543"/>
      <c r="E352" s="543"/>
      <c r="F352" s="543"/>
      <c r="G352" s="543"/>
    </row>
    <row r="353" spans="1:7" ht="15" customHeight="1">
      <c r="A353" s="547" t="s">
        <v>53</v>
      </c>
      <c r="B353" s="548"/>
      <c r="C353" s="15" t="s">
        <v>54</v>
      </c>
      <c r="D353" s="15" t="s">
        <v>55</v>
      </c>
      <c r="E353" s="15" t="s">
        <v>56</v>
      </c>
      <c r="F353" s="15" t="s">
        <v>57</v>
      </c>
      <c r="G353" s="15" t="s">
        <v>58</v>
      </c>
    </row>
    <row r="354" spans="1:7" ht="20.100000000000001" customHeight="1">
      <c r="A354" s="16" t="s">
        <v>278</v>
      </c>
      <c r="B354" s="17" t="s">
        <v>279</v>
      </c>
      <c r="C354" s="16" t="s">
        <v>61</v>
      </c>
      <c r="D354" s="16" t="s">
        <v>62</v>
      </c>
      <c r="E354" s="18">
        <v>0.114</v>
      </c>
      <c r="F354" s="19">
        <v>81.040000000000006</v>
      </c>
      <c r="G354" s="19">
        <v>9.23</v>
      </c>
    </row>
    <row r="355" spans="1:7" ht="27.95" customHeight="1">
      <c r="A355" s="16" t="s">
        <v>280</v>
      </c>
      <c r="B355" s="17" t="s">
        <v>281</v>
      </c>
      <c r="C355" s="16" t="s">
        <v>61</v>
      </c>
      <c r="D355" s="16" t="s">
        <v>282</v>
      </c>
      <c r="E355" s="18">
        <v>3.3000000000000002E-2</v>
      </c>
      <c r="F355" s="19">
        <v>741.06</v>
      </c>
      <c r="G355" s="19">
        <v>24.45</v>
      </c>
    </row>
    <row r="356" spans="1:7" ht="15" customHeight="1">
      <c r="A356" s="1"/>
      <c r="B356" s="1"/>
      <c r="C356" s="1"/>
      <c r="D356" s="1"/>
      <c r="E356" s="549" t="s">
        <v>63</v>
      </c>
      <c r="F356" s="550"/>
      <c r="G356" s="20">
        <v>33.68</v>
      </c>
    </row>
    <row r="357" spans="1:7" ht="15" customHeight="1">
      <c r="A357" s="547" t="s">
        <v>64</v>
      </c>
      <c r="B357" s="548"/>
      <c r="C357" s="15" t="s">
        <v>54</v>
      </c>
      <c r="D357" s="15" t="s">
        <v>55</v>
      </c>
      <c r="E357" s="15" t="s">
        <v>56</v>
      </c>
      <c r="F357" s="15" t="s">
        <v>57</v>
      </c>
      <c r="G357" s="15" t="s">
        <v>58</v>
      </c>
    </row>
    <row r="358" spans="1:7" ht="36" customHeight="1">
      <c r="A358" s="16" t="s">
        <v>283</v>
      </c>
      <c r="B358" s="17" t="s">
        <v>284</v>
      </c>
      <c r="C358" s="16" t="s">
        <v>61</v>
      </c>
      <c r="D358" s="16" t="s">
        <v>67</v>
      </c>
      <c r="E358" s="18">
        <v>3.0999999999999999E-3</v>
      </c>
      <c r="F358" s="19">
        <v>151.13</v>
      </c>
      <c r="G358" s="19">
        <v>0.46</v>
      </c>
    </row>
    <row r="359" spans="1:7" ht="36" customHeight="1">
      <c r="A359" s="16" t="s">
        <v>285</v>
      </c>
      <c r="B359" s="17" t="s">
        <v>286</v>
      </c>
      <c r="C359" s="16" t="s">
        <v>61</v>
      </c>
      <c r="D359" s="16" t="s">
        <v>70</v>
      </c>
      <c r="E359" s="18">
        <v>0.13089999999999999</v>
      </c>
      <c r="F359" s="19">
        <v>57.07</v>
      </c>
      <c r="G359" s="19">
        <v>7.47</v>
      </c>
    </row>
    <row r="360" spans="1:7" ht="15" customHeight="1">
      <c r="A360" s="16" t="s">
        <v>287</v>
      </c>
      <c r="B360" s="17" t="s">
        <v>288</v>
      </c>
      <c r="C360" s="16" t="s">
        <v>61</v>
      </c>
      <c r="D360" s="16" t="s">
        <v>73</v>
      </c>
      <c r="E360" s="18">
        <v>0.40210000000000001</v>
      </c>
      <c r="F360" s="19">
        <v>20.71</v>
      </c>
      <c r="G360" s="19">
        <v>8.32</v>
      </c>
    </row>
    <row r="361" spans="1:7" ht="15" customHeight="1">
      <c r="A361" s="16" t="s">
        <v>71</v>
      </c>
      <c r="B361" s="17" t="s">
        <v>72</v>
      </c>
      <c r="C361" s="16" t="s">
        <v>61</v>
      </c>
      <c r="D361" s="16" t="s">
        <v>73</v>
      </c>
      <c r="E361" s="18">
        <v>0.40210000000000001</v>
      </c>
      <c r="F361" s="19">
        <v>16.57</v>
      </c>
      <c r="G361" s="19">
        <v>6.66</v>
      </c>
    </row>
    <row r="362" spans="1:7" ht="27.95" customHeight="1">
      <c r="A362" s="16" t="s">
        <v>289</v>
      </c>
      <c r="B362" s="17" t="s">
        <v>290</v>
      </c>
      <c r="C362" s="16" t="s">
        <v>61</v>
      </c>
      <c r="D362" s="16" t="s">
        <v>62</v>
      </c>
      <c r="E362" s="18">
        <v>2.0400000000000001E-2</v>
      </c>
      <c r="F362" s="19">
        <v>431.48</v>
      </c>
      <c r="G362" s="19">
        <v>8.8000000000000007</v>
      </c>
    </row>
    <row r="363" spans="1:7" ht="15" customHeight="1">
      <c r="A363" s="1"/>
      <c r="B363" s="1"/>
      <c r="C363" s="1"/>
      <c r="D363" s="1"/>
      <c r="E363" s="549" t="s">
        <v>78</v>
      </c>
      <c r="F363" s="550"/>
      <c r="G363" s="20">
        <v>31.71</v>
      </c>
    </row>
    <row r="364" spans="1:7" ht="15" customHeight="1">
      <c r="A364" s="1"/>
      <c r="B364" s="1"/>
      <c r="C364" s="1"/>
      <c r="D364" s="1"/>
      <c r="E364" s="545" t="s">
        <v>50</v>
      </c>
      <c r="F364" s="546"/>
      <c r="G364" s="3">
        <v>65.39</v>
      </c>
    </row>
    <row r="365" spans="1:7" ht="9.9499999999999993" customHeight="1">
      <c r="A365" s="1"/>
      <c r="B365" s="1"/>
      <c r="C365" s="540" t="s">
        <v>48</v>
      </c>
      <c r="D365" s="541"/>
      <c r="E365" s="1"/>
      <c r="F365" s="1"/>
      <c r="G365" s="1"/>
    </row>
    <row r="366" spans="1:7" ht="20.100000000000001" customHeight="1">
      <c r="A366" s="542" t="s">
        <v>308</v>
      </c>
      <c r="B366" s="543"/>
      <c r="C366" s="543"/>
      <c r="D366" s="543"/>
      <c r="E366" s="543"/>
      <c r="F366" s="543"/>
      <c r="G366" s="543"/>
    </row>
    <row r="367" spans="1:7" ht="9.9499999999999993" customHeight="1">
      <c r="A367" s="544"/>
      <c r="B367" s="544"/>
      <c r="C367" s="544"/>
      <c r="D367" s="544"/>
      <c r="E367" s="544"/>
      <c r="F367" s="544"/>
      <c r="G367" s="544"/>
    </row>
    <row r="368" spans="1:7" ht="15" customHeight="1">
      <c r="A368" s="1"/>
      <c r="B368" s="1"/>
      <c r="C368" s="1"/>
      <c r="D368" s="1"/>
      <c r="E368" s="545" t="s">
        <v>50</v>
      </c>
      <c r="F368" s="546"/>
      <c r="G368" s="3">
        <v>28.91</v>
      </c>
    </row>
    <row r="369" spans="1:7" ht="9.9499999999999993" customHeight="1">
      <c r="A369" s="1"/>
      <c r="B369" s="1"/>
      <c r="C369" s="540" t="s">
        <v>48</v>
      </c>
      <c r="D369" s="541"/>
      <c r="E369" s="1"/>
      <c r="F369" s="1"/>
      <c r="G369" s="1"/>
    </row>
    <row r="370" spans="1:7" ht="20.100000000000001" customHeight="1">
      <c r="A370" s="542" t="s">
        <v>309</v>
      </c>
      <c r="B370" s="543"/>
      <c r="C370" s="543"/>
      <c r="D370" s="543"/>
      <c r="E370" s="543"/>
      <c r="F370" s="543"/>
      <c r="G370" s="543"/>
    </row>
    <row r="371" spans="1:7" ht="15" customHeight="1">
      <c r="A371" s="547" t="s">
        <v>64</v>
      </c>
      <c r="B371" s="548"/>
      <c r="C371" s="15" t="s">
        <v>54</v>
      </c>
      <c r="D371" s="15" t="s">
        <v>55</v>
      </c>
      <c r="E371" s="15" t="s">
        <v>56</v>
      </c>
      <c r="F371" s="15" t="s">
        <v>57</v>
      </c>
      <c r="G371" s="15" t="s">
        <v>58</v>
      </c>
    </row>
    <row r="372" spans="1:7" ht="20.100000000000001" customHeight="1">
      <c r="A372" s="16" t="s">
        <v>302</v>
      </c>
      <c r="B372" s="17" t="s">
        <v>303</v>
      </c>
      <c r="C372" s="16" t="s">
        <v>160</v>
      </c>
      <c r="D372" s="16" t="s">
        <v>166</v>
      </c>
      <c r="E372" s="18">
        <v>0.3</v>
      </c>
      <c r="F372" s="19">
        <v>11.11</v>
      </c>
      <c r="G372" s="19">
        <v>3.33</v>
      </c>
    </row>
    <row r="373" spans="1:7" ht="15" customHeight="1">
      <c r="A373" s="1"/>
      <c r="B373" s="1"/>
      <c r="C373" s="1"/>
      <c r="D373" s="1"/>
      <c r="E373" s="549" t="s">
        <v>78</v>
      </c>
      <c r="F373" s="550"/>
      <c r="G373" s="20">
        <v>3.33</v>
      </c>
    </row>
    <row r="374" spans="1:7" ht="15" customHeight="1">
      <c r="A374" s="1"/>
      <c r="B374" s="1"/>
      <c r="C374" s="1"/>
      <c r="D374" s="1"/>
      <c r="E374" s="545" t="s">
        <v>50</v>
      </c>
      <c r="F374" s="546"/>
      <c r="G374" s="3">
        <v>3.31</v>
      </c>
    </row>
    <row r="375" spans="1:7" ht="9.9499999999999993" customHeight="1">
      <c r="A375" s="1"/>
      <c r="B375" s="1"/>
      <c r="C375" s="540" t="s">
        <v>48</v>
      </c>
      <c r="D375" s="541"/>
      <c r="E375" s="1"/>
      <c r="F375" s="1"/>
      <c r="G375" s="1"/>
    </row>
    <row r="376" spans="1:7" ht="20.100000000000001" customHeight="1">
      <c r="A376" s="542" t="s">
        <v>310</v>
      </c>
      <c r="B376" s="543"/>
      <c r="C376" s="543"/>
      <c r="D376" s="543"/>
      <c r="E376" s="543"/>
      <c r="F376" s="543"/>
      <c r="G376" s="543"/>
    </row>
    <row r="377" spans="1:7" ht="15" customHeight="1">
      <c r="A377" s="547" t="s">
        <v>145</v>
      </c>
      <c r="B377" s="548"/>
      <c r="C377" s="15" t="s">
        <v>54</v>
      </c>
      <c r="D377" s="15" t="s">
        <v>55</v>
      </c>
      <c r="E377" s="15" t="s">
        <v>56</v>
      </c>
      <c r="F377" s="15" t="s">
        <v>57</v>
      </c>
      <c r="G377" s="15" t="s">
        <v>58</v>
      </c>
    </row>
    <row r="378" spans="1:7" ht="15" customHeight="1">
      <c r="A378" s="16" t="s">
        <v>182</v>
      </c>
      <c r="B378" s="17" t="s">
        <v>183</v>
      </c>
      <c r="C378" s="16" t="s">
        <v>160</v>
      </c>
      <c r="D378" s="16" t="s">
        <v>181</v>
      </c>
      <c r="E378" s="18">
        <v>2.7485880000000001E-2</v>
      </c>
      <c r="F378" s="19">
        <v>11.65</v>
      </c>
      <c r="G378" s="19">
        <v>0.32</v>
      </c>
    </row>
    <row r="379" spans="1:7" ht="15" customHeight="1">
      <c r="A379" s="1"/>
      <c r="B379" s="1"/>
      <c r="C379" s="1"/>
      <c r="D379" s="1"/>
      <c r="E379" s="549" t="s">
        <v>150</v>
      </c>
      <c r="F379" s="550"/>
      <c r="G379" s="20">
        <v>0.32</v>
      </c>
    </row>
    <row r="380" spans="1:7" ht="15" customHeight="1">
      <c r="A380" s="547" t="s">
        <v>64</v>
      </c>
      <c r="B380" s="548"/>
      <c r="C380" s="15" t="s">
        <v>54</v>
      </c>
      <c r="D380" s="15" t="s">
        <v>55</v>
      </c>
      <c r="E380" s="15" t="s">
        <v>56</v>
      </c>
      <c r="F380" s="15" t="s">
        <v>57</v>
      </c>
      <c r="G380" s="15" t="s">
        <v>58</v>
      </c>
    </row>
    <row r="381" spans="1:7" ht="15" customHeight="1">
      <c r="A381" s="16" t="s">
        <v>191</v>
      </c>
      <c r="B381" s="17" t="s">
        <v>192</v>
      </c>
      <c r="C381" s="16" t="s">
        <v>160</v>
      </c>
      <c r="D381" s="16" t="s">
        <v>181</v>
      </c>
      <c r="E381" s="18">
        <v>2.7485880000000001E-2</v>
      </c>
      <c r="F381" s="19">
        <v>3.61</v>
      </c>
      <c r="G381" s="19">
        <v>0.1</v>
      </c>
    </row>
    <row r="382" spans="1:7" ht="20.100000000000001" customHeight="1">
      <c r="A382" s="16" t="s">
        <v>294</v>
      </c>
      <c r="B382" s="17" t="s">
        <v>295</v>
      </c>
      <c r="C382" s="16" t="s">
        <v>160</v>
      </c>
      <c r="D382" s="16" t="s">
        <v>296</v>
      </c>
      <c r="E382" s="18">
        <v>6.1892660000000002E-2</v>
      </c>
      <c r="F382" s="19">
        <v>1.18</v>
      </c>
      <c r="G382" s="19">
        <v>7.0000000000000007E-2</v>
      </c>
    </row>
    <row r="383" spans="1:7" ht="15" customHeight="1">
      <c r="A383" s="1"/>
      <c r="B383" s="1"/>
      <c r="C383" s="1"/>
      <c r="D383" s="1"/>
      <c r="E383" s="549" t="s">
        <v>78</v>
      </c>
      <c r="F383" s="550"/>
      <c r="G383" s="20">
        <v>0.17</v>
      </c>
    </row>
    <row r="384" spans="1:7" ht="15" customHeight="1">
      <c r="A384" s="1"/>
      <c r="B384" s="1"/>
      <c r="C384" s="1"/>
      <c r="D384" s="1"/>
      <c r="E384" s="545" t="s">
        <v>50</v>
      </c>
      <c r="F384" s="546"/>
      <c r="G384" s="3">
        <v>0.49</v>
      </c>
    </row>
    <row r="385" spans="1:7" ht="9.9499999999999993" customHeight="1">
      <c r="A385" s="1"/>
      <c r="B385" s="1"/>
      <c r="C385" s="540" t="s">
        <v>48</v>
      </c>
      <c r="D385" s="541"/>
      <c r="E385" s="1"/>
      <c r="F385" s="1"/>
      <c r="G385" s="1"/>
    </row>
    <row r="386" spans="1:7" ht="20.100000000000001" customHeight="1">
      <c r="A386" s="542" t="s">
        <v>311</v>
      </c>
      <c r="B386" s="543"/>
      <c r="C386" s="543"/>
      <c r="D386" s="543"/>
      <c r="E386" s="543"/>
      <c r="F386" s="543"/>
      <c r="G386" s="543"/>
    </row>
    <row r="387" spans="1:7" ht="9.9499999999999993" customHeight="1">
      <c r="A387" s="544"/>
      <c r="B387" s="544"/>
      <c r="C387" s="544"/>
      <c r="D387" s="544"/>
      <c r="E387" s="544"/>
      <c r="F387" s="544"/>
      <c r="G387" s="544"/>
    </row>
    <row r="388" spans="1:7" ht="15" customHeight="1">
      <c r="A388" s="1"/>
      <c r="B388" s="1"/>
      <c r="C388" s="1"/>
      <c r="D388" s="1"/>
      <c r="E388" s="545" t="s">
        <v>50</v>
      </c>
      <c r="F388" s="546"/>
      <c r="G388" s="3">
        <v>0.32</v>
      </c>
    </row>
    <row r="389" spans="1:7" ht="9.9499999999999993" customHeight="1">
      <c r="A389" s="1"/>
      <c r="B389" s="1"/>
      <c r="C389" s="540" t="s">
        <v>48</v>
      </c>
      <c r="D389" s="541"/>
      <c r="E389" s="1"/>
      <c r="F389" s="1"/>
      <c r="G389" s="1"/>
    </row>
    <row r="390" spans="1:7" ht="20.100000000000001" customHeight="1">
      <c r="A390" s="542" t="s">
        <v>312</v>
      </c>
      <c r="B390" s="543"/>
      <c r="C390" s="543"/>
      <c r="D390" s="543"/>
      <c r="E390" s="543"/>
      <c r="F390" s="543"/>
      <c r="G390" s="543"/>
    </row>
    <row r="391" spans="1:7" ht="9.9499999999999993" customHeight="1">
      <c r="A391" s="544"/>
      <c r="B391" s="544"/>
      <c r="C391" s="544"/>
      <c r="D391" s="544"/>
      <c r="E391" s="544"/>
      <c r="F391" s="544"/>
      <c r="G391" s="544"/>
    </row>
    <row r="392" spans="1:7" ht="15" customHeight="1">
      <c r="A392" s="1"/>
      <c r="B392" s="1"/>
      <c r="C392" s="1"/>
      <c r="D392" s="1"/>
      <c r="E392" s="545" t="s">
        <v>50</v>
      </c>
      <c r="F392" s="546"/>
      <c r="G392" s="3">
        <v>1.56</v>
      </c>
    </row>
    <row r="393" spans="1:7" ht="9.9499999999999993" customHeight="1">
      <c r="A393" s="1"/>
      <c r="B393" s="1"/>
      <c r="C393" s="540" t="s">
        <v>48</v>
      </c>
      <c r="D393" s="541"/>
      <c r="E393" s="1"/>
      <c r="F393" s="1"/>
      <c r="G393" s="1"/>
    </row>
    <row r="394" spans="1:7" ht="20.100000000000001" customHeight="1">
      <c r="A394" s="542" t="s">
        <v>313</v>
      </c>
      <c r="B394" s="543"/>
      <c r="C394" s="543"/>
      <c r="D394" s="543"/>
      <c r="E394" s="543"/>
      <c r="F394" s="543"/>
      <c r="G394" s="543"/>
    </row>
    <row r="395" spans="1:7" ht="15" customHeight="1">
      <c r="A395" s="547" t="s">
        <v>53</v>
      </c>
      <c r="B395" s="548"/>
      <c r="C395" s="15" t="s">
        <v>54</v>
      </c>
      <c r="D395" s="15" t="s">
        <v>55</v>
      </c>
      <c r="E395" s="15" t="s">
        <v>56</v>
      </c>
      <c r="F395" s="15" t="s">
        <v>57</v>
      </c>
      <c r="G395" s="15" t="s">
        <v>58</v>
      </c>
    </row>
    <row r="396" spans="1:7" ht="20.100000000000001" customHeight="1">
      <c r="A396" s="16" t="s">
        <v>278</v>
      </c>
      <c r="B396" s="17" t="s">
        <v>279</v>
      </c>
      <c r="C396" s="16" t="s">
        <v>61</v>
      </c>
      <c r="D396" s="16" t="s">
        <v>62</v>
      </c>
      <c r="E396" s="18">
        <v>0.114</v>
      </c>
      <c r="F396" s="19">
        <v>81.040000000000006</v>
      </c>
      <c r="G396" s="19">
        <v>9.23</v>
      </c>
    </row>
    <row r="397" spans="1:7" ht="27.95" customHeight="1">
      <c r="A397" s="16" t="s">
        <v>280</v>
      </c>
      <c r="B397" s="17" t="s">
        <v>281</v>
      </c>
      <c r="C397" s="16" t="s">
        <v>61</v>
      </c>
      <c r="D397" s="16" t="s">
        <v>282</v>
      </c>
      <c r="E397" s="18">
        <v>3.3000000000000002E-2</v>
      </c>
      <c r="F397" s="19">
        <v>741.06</v>
      </c>
      <c r="G397" s="19">
        <v>24.45</v>
      </c>
    </row>
    <row r="398" spans="1:7" ht="15" customHeight="1">
      <c r="A398" s="1"/>
      <c r="B398" s="1"/>
      <c r="C398" s="1"/>
      <c r="D398" s="1"/>
      <c r="E398" s="549" t="s">
        <v>63</v>
      </c>
      <c r="F398" s="550"/>
      <c r="G398" s="20">
        <v>33.68</v>
      </c>
    </row>
    <row r="399" spans="1:7" ht="15" customHeight="1">
      <c r="A399" s="547" t="s">
        <v>64</v>
      </c>
      <c r="B399" s="548"/>
      <c r="C399" s="15" t="s">
        <v>54</v>
      </c>
      <c r="D399" s="15" t="s">
        <v>55</v>
      </c>
      <c r="E399" s="15" t="s">
        <v>56</v>
      </c>
      <c r="F399" s="15" t="s">
        <v>57</v>
      </c>
      <c r="G399" s="15" t="s">
        <v>58</v>
      </c>
    </row>
    <row r="400" spans="1:7" ht="36" customHeight="1">
      <c r="A400" s="16" t="s">
        <v>283</v>
      </c>
      <c r="B400" s="17" t="s">
        <v>284</v>
      </c>
      <c r="C400" s="16" t="s">
        <v>61</v>
      </c>
      <c r="D400" s="16" t="s">
        <v>67</v>
      </c>
      <c r="E400" s="18">
        <v>3.0999999999999999E-3</v>
      </c>
      <c r="F400" s="19">
        <v>151.13</v>
      </c>
      <c r="G400" s="19">
        <v>0.46</v>
      </c>
    </row>
    <row r="401" spans="1:7" ht="36" customHeight="1">
      <c r="A401" s="16" t="s">
        <v>285</v>
      </c>
      <c r="B401" s="17" t="s">
        <v>286</v>
      </c>
      <c r="C401" s="16" t="s">
        <v>61</v>
      </c>
      <c r="D401" s="16" t="s">
        <v>70</v>
      </c>
      <c r="E401" s="18">
        <v>0.13089999999999999</v>
      </c>
      <c r="F401" s="19">
        <v>57.07</v>
      </c>
      <c r="G401" s="19">
        <v>7.47</v>
      </c>
    </row>
    <row r="402" spans="1:7" ht="15" customHeight="1">
      <c r="A402" s="16" t="s">
        <v>287</v>
      </c>
      <c r="B402" s="17" t="s">
        <v>288</v>
      </c>
      <c r="C402" s="16" t="s">
        <v>61</v>
      </c>
      <c r="D402" s="16" t="s">
        <v>73</v>
      </c>
      <c r="E402" s="18">
        <v>0.40210000000000001</v>
      </c>
      <c r="F402" s="19">
        <v>20.71</v>
      </c>
      <c r="G402" s="19">
        <v>8.32</v>
      </c>
    </row>
    <row r="403" spans="1:7" ht="15" customHeight="1">
      <c r="A403" s="16" t="s">
        <v>71</v>
      </c>
      <c r="B403" s="17" t="s">
        <v>72</v>
      </c>
      <c r="C403" s="16" t="s">
        <v>61</v>
      </c>
      <c r="D403" s="16" t="s">
        <v>73</v>
      </c>
      <c r="E403" s="18">
        <v>0.40210000000000001</v>
      </c>
      <c r="F403" s="19">
        <v>16.57</v>
      </c>
      <c r="G403" s="19">
        <v>6.66</v>
      </c>
    </row>
    <row r="404" spans="1:7" ht="27.95" customHeight="1">
      <c r="A404" s="16" t="s">
        <v>289</v>
      </c>
      <c r="B404" s="17" t="s">
        <v>290</v>
      </c>
      <c r="C404" s="16" t="s">
        <v>61</v>
      </c>
      <c r="D404" s="16" t="s">
        <v>62</v>
      </c>
      <c r="E404" s="18">
        <v>2.0400000000000001E-2</v>
      </c>
      <c r="F404" s="19">
        <v>431.48</v>
      </c>
      <c r="G404" s="19">
        <v>8.8000000000000007</v>
      </c>
    </row>
    <row r="405" spans="1:7" ht="15" customHeight="1">
      <c r="A405" s="1"/>
      <c r="B405" s="1"/>
      <c r="C405" s="1"/>
      <c r="D405" s="1"/>
      <c r="E405" s="549" t="s">
        <v>78</v>
      </c>
      <c r="F405" s="550"/>
      <c r="G405" s="20">
        <v>31.71</v>
      </c>
    </row>
    <row r="406" spans="1:7" ht="15" customHeight="1">
      <c r="A406" s="1"/>
      <c r="B406" s="1"/>
      <c r="C406" s="1"/>
      <c r="D406" s="1"/>
      <c r="E406" s="545" t="s">
        <v>50</v>
      </c>
      <c r="F406" s="546"/>
      <c r="G406" s="3">
        <v>65.39</v>
      </c>
    </row>
    <row r="407" spans="1:7" ht="9.9499999999999993" customHeight="1">
      <c r="A407" s="1"/>
      <c r="B407" s="1"/>
      <c r="C407" s="540" t="s">
        <v>48</v>
      </c>
      <c r="D407" s="541"/>
      <c r="E407" s="1"/>
      <c r="F407" s="1"/>
      <c r="G407" s="1"/>
    </row>
    <row r="408" spans="1:7" ht="20.100000000000001" customHeight="1">
      <c r="A408" s="542" t="s">
        <v>314</v>
      </c>
      <c r="B408" s="543"/>
      <c r="C408" s="543"/>
      <c r="D408" s="543"/>
      <c r="E408" s="543"/>
      <c r="F408" s="543"/>
      <c r="G408" s="543"/>
    </row>
    <row r="409" spans="1:7" ht="9.9499999999999993" customHeight="1">
      <c r="A409" s="544"/>
      <c r="B409" s="544"/>
      <c r="C409" s="544"/>
      <c r="D409" s="544"/>
      <c r="E409" s="544"/>
      <c r="F409" s="544"/>
      <c r="G409" s="544"/>
    </row>
    <row r="410" spans="1:7" ht="15" customHeight="1">
      <c r="A410" s="1"/>
      <c r="B410" s="1"/>
      <c r="C410" s="1"/>
      <c r="D410" s="1"/>
      <c r="E410" s="545" t="s">
        <v>50</v>
      </c>
      <c r="F410" s="546"/>
      <c r="G410" s="3">
        <v>28.91</v>
      </c>
    </row>
    <row r="411" spans="1:7" ht="9.9499999999999993" customHeight="1">
      <c r="A411" s="1"/>
      <c r="B411" s="1"/>
      <c r="C411" s="540" t="s">
        <v>48</v>
      </c>
      <c r="D411" s="541"/>
      <c r="E411" s="1"/>
      <c r="F411" s="1"/>
      <c r="G411" s="1"/>
    </row>
    <row r="412" spans="1:7" ht="20.100000000000001" customHeight="1">
      <c r="A412" s="542" t="s">
        <v>315</v>
      </c>
      <c r="B412" s="543"/>
      <c r="C412" s="543"/>
      <c r="D412" s="543"/>
      <c r="E412" s="543"/>
      <c r="F412" s="543"/>
      <c r="G412" s="543"/>
    </row>
    <row r="413" spans="1:7" ht="15" customHeight="1">
      <c r="A413" s="547" t="s">
        <v>64</v>
      </c>
      <c r="B413" s="548"/>
      <c r="C413" s="15" t="s">
        <v>54</v>
      </c>
      <c r="D413" s="15" t="s">
        <v>55</v>
      </c>
      <c r="E413" s="15" t="s">
        <v>56</v>
      </c>
      <c r="F413" s="15" t="s">
        <v>57</v>
      </c>
      <c r="G413" s="15" t="s">
        <v>58</v>
      </c>
    </row>
    <row r="414" spans="1:7" ht="20.100000000000001" customHeight="1">
      <c r="A414" s="16" t="s">
        <v>302</v>
      </c>
      <c r="B414" s="17" t="s">
        <v>303</v>
      </c>
      <c r="C414" s="16" t="s">
        <v>160</v>
      </c>
      <c r="D414" s="16" t="s">
        <v>166</v>
      </c>
      <c r="E414" s="18">
        <v>0.3</v>
      </c>
      <c r="F414" s="19">
        <v>11.11</v>
      </c>
      <c r="G414" s="19">
        <v>3.33</v>
      </c>
    </row>
    <row r="415" spans="1:7" ht="15" customHeight="1">
      <c r="A415" s="1"/>
      <c r="B415" s="1"/>
      <c r="C415" s="1"/>
      <c r="D415" s="1"/>
      <c r="E415" s="549" t="s">
        <v>78</v>
      </c>
      <c r="F415" s="550"/>
      <c r="G415" s="20">
        <v>3.33</v>
      </c>
    </row>
    <row r="416" spans="1:7" ht="15" customHeight="1">
      <c r="A416" s="1"/>
      <c r="B416" s="1"/>
      <c r="C416" s="1"/>
      <c r="D416" s="1"/>
      <c r="E416" s="545" t="s">
        <v>50</v>
      </c>
      <c r="F416" s="546"/>
      <c r="G416" s="3">
        <v>3.31</v>
      </c>
    </row>
    <row r="417" spans="1:7" ht="9.9499999999999993" customHeight="1">
      <c r="A417" s="1"/>
      <c r="B417" s="1"/>
      <c r="C417" s="540" t="s">
        <v>48</v>
      </c>
      <c r="D417" s="541"/>
      <c r="E417" s="1"/>
      <c r="F417" s="1"/>
      <c r="G417" s="1"/>
    </row>
    <row r="418" spans="1:7" ht="20.100000000000001" customHeight="1">
      <c r="A418" s="542" t="s">
        <v>316</v>
      </c>
      <c r="B418" s="543"/>
      <c r="C418" s="543"/>
      <c r="D418" s="543"/>
      <c r="E418" s="543"/>
      <c r="F418" s="543"/>
      <c r="G418" s="543"/>
    </row>
    <row r="419" spans="1:7" ht="15" customHeight="1">
      <c r="A419" s="547" t="s">
        <v>145</v>
      </c>
      <c r="B419" s="548"/>
      <c r="C419" s="15" t="s">
        <v>54</v>
      </c>
      <c r="D419" s="15" t="s">
        <v>55</v>
      </c>
      <c r="E419" s="15" t="s">
        <v>56</v>
      </c>
      <c r="F419" s="15" t="s">
        <v>57</v>
      </c>
      <c r="G419" s="15" t="s">
        <v>58</v>
      </c>
    </row>
    <row r="420" spans="1:7" ht="15" customHeight="1">
      <c r="A420" s="16" t="s">
        <v>182</v>
      </c>
      <c r="B420" s="17" t="s">
        <v>183</v>
      </c>
      <c r="C420" s="16" t="s">
        <v>160</v>
      </c>
      <c r="D420" s="16" t="s">
        <v>181</v>
      </c>
      <c r="E420" s="18">
        <v>2.7485880000000001E-2</v>
      </c>
      <c r="F420" s="19">
        <v>11.65</v>
      </c>
      <c r="G420" s="19">
        <v>0.32</v>
      </c>
    </row>
    <row r="421" spans="1:7" ht="15" customHeight="1">
      <c r="A421" s="1"/>
      <c r="B421" s="1"/>
      <c r="C421" s="1"/>
      <c r="D421" s="1"/>
      <c r="E421" s="549" t="s">
        <v>150</v>
      </c>
      <c r="F421" s="550"/>
      <c r="G421" s="20">
        <v>0.32</v>
      </c>
    </row>
    <row r="422" spans="1:7" ht="15" customHeight="1">
      <c r="A422" s="547" t="s">
        <v>64</v>
      </c>
      <c r="B422" s="548"/>
      <c r="C422" s="15" t="s">
        <v>54</v>
      </c>
      <c r="D422" s="15" t="s">
        <v>55</v>
      </c>
      <c r="E422" s="15" t="s">
        <v>56</v>
      </c>
      <c r="F422" s="15" t="s">
        <v>57</v>
      </c>
      <c r="G422" s="15" t="s">
        <v>58</v>
      </c>
    </row>
    <row r="423" spans="1:7" ht="15" customHeight="1">
      <c r="A423" s="16" t="s">
        <v>191</v>
      </c>
      <c r="B423" s="17" t="s">
        <v>192</v>
      </c>
      <c r="C423" s="16" t="s">
        <v>160</v>
      </c>
      <c r="D423" s="16" t="s">
        <v>181</v>
      </c>
      <c r="E423" s="18">
        <v>2.7485880000000001E-2</v>
      </c>
      <c r="F423" s="19">
        <v>3.61</v>
      </c>
      <c r="G423" s="19">
        <v>0.1</v>
      </c>
    </row>
    <row r="424" spans="1:7" ht="20.100000000000001" customHeight="1">
      <c r="A424" s="16" t="s">
        <v>294</v>
      </c>
      <c r="B424" s="17" t="s">
        <v>295</v>
      </c>
      <c r="C424" s="16" t="s">
        <v>160</v>
      </c>
      <c r="D424" s="16" t="s">
        <v>296</v>
      </c>
      <c r="E424" s="18">
        <v>6.1892660000000002E-2</v>
      </c>
      <c r="F424" s="19">
        <v>1.18</v>
      </c>
      <c r="G424" s="19">
        <v>7.0000000000000007E-2</v>
      </c>
    </row>
    <row r="425" spans="1:7" ht="15" customHeight="1">
      <c r="A425" s="1"/>
      <c r="B425" s="1"/>
      <c r="C425" s="1"/>
      <c r="D425" s="1"/>
      <c r="E425" s="549" t="s">
        <v>78</v>
      </c>
      <c r="F425" s="550"/>
      <c r="G425" s="20">
        <v>0.17</v>
      </c>
    </row>
    <row r="426" spans="1:7" ht="15" customHeight="1">
      <c r="A426" s="1"/>
      <c r="B426" s="1"/>
      <c r="C426" s="1"/>
      <c r="D426" s="1"/>
      <c r="E426" s="545" t="s">
        <v>50</v>
      </c>
      <c r="F426" s="546"/>
      <c r="G426" s="3">
        <v>0.49</v>
      </c>
    </row>
  </sheetData>
  <mergeCells count="275">
    <mergeCell ref="A419:B419"/>
    <mergeCell ref="E421:F421"/>
    <mergeCell ref="A422:B422"/>
    <mergeCell ref="E425:F425"/>
    <mergeCell ref="E426:F426"/>
    <mergeCell ref="A413:B413"/>
    <mergeCell ref="E415:F415"/>
    <mergeCell ref="E416:F416"/>
    <mergeCell ref="C417:D417"/>
    <mergeCell ref="A418:G418"/>
    <mergeCell ref="A408:G408"/>
    <mergeCell ref="A409:G409"/>
    <mergeCell ref="E410:F410"/>
    <mergeCell ref="C411:D411"/>
    <mergeCell ref="A412:G412"/>
    <mergeCell ref="E398:F398"/>
    <mergeCell ref="A399:B399"/>
    <mergeCell ref="E405:F405"/>
    <mergeCell ref="E406:F406"/>
    <mergeCell ref="C407:D407"/>
    <mergeCell ref="A391:G391"/>
    <mergeCell ref="E392:F392"/>
    <mergeCell ref="C393:D393"/>
    <mergeCell ref="A394:G394"/>
    <mergeCell ref="A395:B395"/>
    <mergeCell ref="A386:G386"/>
    <mergeCell ref="A387:G387"/>
    <mergeCell ref="E388:F388"/>
    <mergeCell ref="C389:D389"/>
    <mergeCell ref="A390:G390"/>
    <mergeCell ref="E379:F379"/>
    <mergeCell ref="A380:B380"/>
    <mergeCell ref="E383:F383"/>
    <mergeCell ref="E384:F384"/>
    <mergeCell ref="C385:D385"/>
    <mergeCell ref="E373:F373"/>
    <mergeCell ref="E374:F374"/>
    <mergeCell ref="C375:D375"/>
    <mergeCell ref="A376:G376"/>
    <mergeCell ref="A377:B377"/>
    <mergeCell ref="A367:G367"/>
    <mergeCell ref="E368:F368"/>
    <mergeCell ref="C369:D369"/>
    <mergeCell ref="A370:G370"/>
    <mergeCell ref="A371:B371"/>
    <mergeCell ref="A357:B357"/>
    <mergeCell ref="E363:F363"/>
    <mergeCell ref="E364:F364"/>
    <mergeCell ref="C365:D365"/>
    <mergeCell ref="A366:G366"/>
    <mergeCell ref="E350:F350"/>
    <mergeCell ref="C351:D351"/>
    <mergeCell ref="A352:G352"/>
    <mergeCell ref="A353:B353"/>
    <mergeCell ref="E356:F356"/>
    <mergeCell ref="A345:G345"/>
    <mergeCell ref="E346:F346"/>
    <mergeCell ref="C347:D347"/>
    <mergeCell ref="A348:G348"/>
    <mergeCell ref="A349:G349"/>
    <mergeCell ref="A338:B338"/>
    <mergeCell ref="E341:F341"/>
    <mergeCell ref="E342:F342"/>
    <mergeCell ref="C343:D343"/>
    <mergeCell ref="A344:G344"/>
    <mergeCell ref="E332:F332"/>
    <mergeCell ref="C333:D333"/>
    <mergeCell ref="A334:G334"/>
    <mergeCell ref="A335:B335"/>
    <mergeCell ref="E337:F337"/>
    <mergeCell ref="E326:F326"/>
    <mergeCell ref="C327:D327"/>
    <mergeCell ref="A328:G328"/>
    <mergeCell ref="A329:B329"/>
    <mergeCell ref="E331:F331"/>
    <mergeCell ref="E321:F321"/>
    <mergeCell ref="E322:F322"/>
    <mergeCell ref="C323:D323"/>
    <mergeCell ref="A324:G324"/>
    <mergeCell ref="A325:G325"/>
    <mergeCell ref="C309:D309"/>
    <mergeCell ref="A310:G310"/>
    <mergeCell ref="A311:B311"/>
    <mergeCell ref="E314:F314"/>
    <mergeCell ref="A315:B315"/>
    <mergeCell ref="E304:F304"/>
    <mergeCell ref="C305:D305"/>
    <mergeCell ref="A306:G306"/>
    <mergeCell ref="A307:G307"/>
    <mergeCell ref="E308:F308"/>
    <mergeCell ref="E299:F299"/>
    <mergeCell ref="E300:F300"/>
    <mergeCell ref="C301:D301"/>
    <mergeCell ref="A302:G302"/>
    <mergeCell ref="A303:G303"/>
    <mergeCell ref="C291:D291"/>
    <mergeCell ref="A292:G292"/>
    <mergeCell ref="A293:B293"/>
    <mergeCell ref="E295:F295"/>
    <mergeCell ref="A296:B296"/>
    <mergeCell ref="E286:F286"/>
    <mergeCell ref="C287:D287"/>
    <mergeCell ref="A288:G288"/>
    <mergeCell ref="A289:G289"/>
    <mergeCell ref="E290:F290"/>
    <mergeCell ref="E281:F281"/>
    <mergeCell ref="E282:F282"/>
    <mergeCell ref="C283:D283"/>
    <mergeCell ref="A284:G284"/>
    <mergeCell ref="A285:G285"/>
    <mergeCell ref="C269:D269"/>
    <mergeCell ref="A270:G270"/>
    <mergeCell ref="A271:B271"/>
    <mergeCell ref="E274:F274"/>
    <mergeCell ref="A275:B275"/>
    <mergeCell ref="E264:F264"/>
    <mergeCell ref="C265:D265"/>
    <mergeCell ref="A266:G266"/>
    <mergeCell ref="A267:G267"/>
    <mergeCell ref="E268:F268"/>
    <mergeCell ref="E259:F259"/>
    <mergeCell ref="E260:F260"/>
    <mergeCell ref="C261:D261"/>
    <mergeCell ref="A262:G262"/>
    <mergeCell ref="A263:G263"/>
    <mergeCell ref="C244:D244"/>
    <mergeCell ref="A245:G245"/>
    <mergeCell ref="A246:B246"/>
    <mergeCell ref="E249:F249"/>
    <mergeCell ref="A250:B250"/>
    <mergeCell ref="E239:F239"/>
    <mergeCell ref="C240:D240"/>
    <mergeCell ref="A241:G241"/>
    <mergeCell ref="A242:G242"/>
    <mergeCell ref="E243:F243"/>
    <mergeCell ref="E219:F219"/>
    <mergeCell ref="A220:B220"/>
    <mergeCell ref="E222:F222"/>
    <mergeCell ref="A223:B223"/>
    <mergeCell ref="E238:F238"/>
    <mergeCell ref="C211:D211"/>
    <mergeCell ref="A212:G212"/>
    <mergeCell ref="A213:B213"/>
    <mergeCell ref="E215:F215"/>
    <mergeCell ref="A216:B216"/>
    <mergeCell ref="E206:F206"/>
    <mergeCell ref="C207:D207"/>
    <mergeCell ref="A208:G208"/>
    <mergeCell ref="A209:G209"/>
    <mergeCell ref="E210:F210"/>
    <mergeCell ref="A195:G195"/>
    <mergeCell ref="A196:B196"/>
    <mergeCell ref="E199:F199"/>
    <mergeCell ref="A200:B200"/>
    <mergeCell ref="E205:F205"/>
    <mergeCell ref="E188:F188"/>
    <mergeCell ref="A189:B189"/>
    <mergeCell ref="E192:F192"/>
    <mergeCell ref="E193:F193"/>
    <mergeCell ref="C194:D194"/>
    <mergeCell ref="E182:F182"/>
    <mergeCell ref="E183:F183"/>
    <mergeCell ref="C184:D184"/>
    <mergeCell ref="A185:G185"/>
    <mergeCell ref="A186:B186"/>
    <mergeCell ref="A172:B172"/>
    <mergeCell ref="E175:F175"/>
    <mergeCell ref="A176:B176"/>
    <mergeCell ref="E178:F178"/>
    <mergeCell ref="A179:B179"/>
    <mergeCell ref="A164:B164"/>
    <mergeCell ref="E168:F168"/>
    <mergeCell ref="E169:F169"/>
    <mergeCell ref="C170:D170"/>
    <mergeCell ref="A171:G171"/>
    <mergeCell ref="A155:G155"/>
    <mergeCell ref="A156:B156"/>
    <mergeCell ref="E159:F159"/>
    <mergeCell ref="A160:B160"/>
    <mergeCell ref="E163:F163"/>
    <mergeCell ref="A142:G142"/>
    <mergeCell ref="A143:B143"/>
    <mergeCell ref="E152:F152"/>
    <mergeCell ref="E153:F153"/>
    <mergeCell ref="C154:D154"/>
    <mergeCell ref="E134:F134"/>
    <mergeCell ref="A135:B135"/>
    <mergeCell ref="E139:F139"/>
    <mergeCell ref="E140:F140"/>
    <mergeCell ref="C141:D141"/>
    <mergeCell ref="C125:D125"/>
    <mergeCell ref="A126:G126"/>
    <mergeCell ref="A127:B127"/>
    <mergeCell ref="E130:F130"/>
    <mergeCell ref="A131:B131"/>
    <mergeCell ref="A117:B117"/>
    <mergeCell ref="E119:F119"/>
    <mergeCell ref="A120:B120"/>
    <mergeCell ref="E123:F123"/>
    <mergeCell ref="E124:F124"/>
    <mergeCell ref="A110:B110"/>
    <mergeCell ref="E113:F113"/>
    <mergeCell ref="E114:F114"/>
    <mergeCell ref="C115:D115"/>
    <mergeCell ref="A116:G116"/>
    <mergeCell ref="E104:F104"/>
    <mergeCell ref="C105:D105"/>
    <mergeCell ref="A106:G106"/>
    <mergeCell ref="A107:B107"/>
    <mergeCell ref="E109:F109"/>
    <mergeCell ref="E96:F96"/>
    <mergeCell ref="C97:D97"/>
    <mergeCell ref="A98:G98"/>
    <mergeCell ref="A99:B99"/>
    <mergeCell ref="E103:F103"/>
    <mergeCell ref="E88:F88"/>
    <mergeCell ref="C89:D89"/>
    <mergeCell ref="A90:G90"/>
    <mergeCell ref="A91:B91"/>
    <mergeCell ref="E95:F95"/>
    <mergeCell ref="E83:F83"/>
    <mergeCell ref="E84:F84"/>
    <mergeCell ref="C85:D85"/>
    <mergeCell ref="A86:G86"/>
    <mergeCell ref="A87:G87"/>
    <mergeCell ref="E73:F73"/>
    <mergeCell ref="E74:F74"/>
    <mergeCell ref="C75:D75"/>
    <mergeCell ref="A76:G76"/>
    <mergeCell ref="A77:B77"/>
    <mergeCell ref="A62:G62"/>
    <mergeCell ref="A63:B63"/>
    <mergeCell ref="E67:F67"/>
    <mergeCell ref="A68:B68"/>
    <mergeCell ref="A51:B51"/>
    <mergeCell ref="E54:F54"/>
    <mergeCell ref="A55:B55"/>
    <mergeCell ref="E59:F59"/>
    <mergeCell ref="E60:F60"/>
    <mergeCell ref="E48:F48"/>
    <mergeCell ref="C49:D49"/>
    <mergeCell ref="A50:G50"/>
    <mergeCell ref="E36:F36"/>
    <mergeCell ref="C37:D37"/>
    <mergeCell ref="A38:G38"/>
    <mergeCell ref="A39:B39"/>
    <mergeCell ref="E42:F42"/>
    <mergeCell ref="C61:D61"/>
    <mergeCell ref="A31:B31"/>
    <mergeCell ref="E35:F35"/>
    <mergeCell ref="E22:F22"/>
    <mergeCell ref="C23:D23"/>
    <mergeCell ref="A24:G24"/>
    <mergeCell ref="A25:B25"/>
    <mergeCell ref="E27:F27"/>
    <mergeCell ref="A43:B43"/>
    <mergeCell ref="E47:F47"/>
    <mergeCell ref="E21:F21"/>
    <mergeCell ref="C6:D6"/>
    <mergeCell ref="A7:G7"/>
    <mergeCell ref="A8:G8"/>
    <mergeCell ref="E9:F9"/>
    <mergeCell ref="C10:D10"/>
    <mergeCell ref="E28:F28"/>
    <mergeCell ref="C29:D29"/>
    <mergeCell ref="A30:G30"/>
    <mergeCell ref="A1:G1"/>
    <mergeCell ref="C2:D2"/>
    <mergeCell ref="A3:G3"/>
    <mergeCell ref="A4:G4"/>
    <mergeCell ref="E5:F5"/>
    <mergeCell ref="A11:G11"/>
    <mergeCell ref="A12:B12"/>
    <mergeCell ref="E14:F14"/>
    <mergeCell ref="A15:B15"/>
  </mergeCells>
  <pageMargins left="0.27777777777777779" right="0.27777777777777779" top="0.27777777777777779" bottom="0.27777777777777779" header="0" footer="0"/>
  <pageSetup paperSize="9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69"/>
  <sheetViews>
    <sheetView workbookViewId="0">
      <selection sqref="A1:H1"/>
    </sheetView>
  </sheetViews>
  <sheetFormatPr defaultRowHeight="15"/>
  <cols>
    <col min="1" max="1" width="59.28515625" customWidth="1"/>
    <col min="2" max="2" width="18.7109375" customWidth="1"/>
    <col min="3" max="3" width="25" customWidth="1"/>
    <col min="4" max="4" width="12.42578125" customWidth="1"/>
  </cols>
  <sheetData>
    <row r="1" spans="1:4" ht="92.1" customHeight="1">
      <c r="A1" s="447"/>
      <c r="B1" s="447"/>
      <c r="C1" s="447"/>
      <c r="D1" s="447"/>
    </row>
    <row r="2" spans="1:4" ht="9.9499999999999993" customHeight="1">
      <c r="A2" s="1"/>
      <c r="B2" s="12" t="s">
        <v>48</v>
      </c>
      <c r="C2" s="1"/>
      <c r="D2" s="1"/>
    </row>
    <row r="3" spans="1:4" ht="20.100000000000001" customHeight="1">
      <c r="A3" s="542" t="s">
        <v>317</v>
      </c>
      <c r="B3" s="543"/>
      <c r="C3" s="543"/>
      <c r="D3" s="543"/>
    </row>
    <row r="4" spans="1:4" ht="9.9499999999999993" customHeight="1">
      <c r="A4" s="544"/>
      <c r="B4" s="544"/>
      <c r="C4" s="544"/>
      <c r="D4" s="544"/>
    </row>
    <row r="5" spans="1:4" ht="15" customHeight="1">
      <c r="A5" s="1"/>
      <c r="B5" s="1"/>
      <c r="C5" s="14" t="s">
        <v>50</v>
      </c>
      <c r="D5" s="3">
        <v>189.42</v>
      </c>
    </row>
    <row r="6" spans="1:4" ht="9.9499999999999993" customHeight="1">
      <c r="A6" s="1"/>
      <c r="B6" s="12" t="s">
        <v>48</v>
      </c>
      <c r="C6" s="1"/>
      <c r="D6" s="1"/>
    </row>
    <row r="7" spans="1:4" ht="20.100000000000001" customHeight="1">
      <c r="A7" s="542" t="s">
        <v>318</v>
      </c>
      <c r="B7" s="543"/>
      <c r="C7" s="543"/>
      <c r="D7" s="543"/>
    </row>
    <row r="8" spans="1:4" ht="9.9499999999999993" customHeight="1">
      <c r="A8" s="544"/>
      <c r="B8" s="544"/>
      <c r="C8" s="544"/>
      <c r="D8" s="544"/>
    </row>
    <row r="9" spans="1:4" ht="15" customHeight="1">
      <c r="A9" s="1"/>
      <c r="B9" s="1"/>
      <c r="C9" s="14" t="s">
        <v>50</v>
      </c>
      <c r="D9" s="3">
        <v>0.74</v>
      </c>
    </row>
    <row r="10" spans="1:4" ht="9.9499999999999993" customHeight="1">
      <c r="A10" s="1"/>
      <c r="B10" s="12" t="s">
        <v>48</v>
      </c>
      <c r="C10" s="1"/>
      <c r="D10" s="1"/>
    </row>
    <row r="11" spans="1:4" ht="20.100000000000001" customHeight="1">
      <c r="A11" s="542" t="s">
        <v>319</v>
      </c>
      <c r="B11" s="543"/>
      <c r="C11" s="543"/>
      <c r="D11" s="543"/>
    </row>
    <row r="12" spans="1:4" ht="9.9499999999999993" customHeight="1">
      <c r="A12" s="544"/>
      <c r="B12" s="544"/>
      <c r="C12" s="544"/>
      <c r="D12" s="544"/>
    </row>
    <row r="13" spans="1:4" ht="15" customHeight="1">
      <c r="A13" s="1"/>
      <c r="B13" s="1"/>
      <c r="C13" s="14" t="s">
        <v>50</v>
      </c>
      <c r="D13" s="3">
        <v>74.260000000000005</v>
      </c>
    </row>
    <row r="14" spans="1:4" ht="9.9499999999999993" customHeight="1">
      <c r="A14" s="1"/>
      <c r="B14" s="12" t="s">
        <v>48</v>
      </c>
      <c r="C14" s="1"/>
      <c r="D14" s="1"/>
    </row>
    <row r="15" spans="1:4" ht="20.100000000000001" customHeight="1">
      <c r="A15" s="542" t="s">
        <v>320</v>
      </c>
      <c r="B15" s="543"/>
      <c r="C15" s="543"/>
      <c r="D15" s="543"/>
    </row>
    <row r="16" spans="1:4" ht="9.9499999999999993" customHeight="1">
      <c r="A16" s="544"/>
      <c r="B16" s="544"/>
      <c r="C16" s="544"/>
      <c r="D16" s="544"/>
    </row>
    <row r="17" spans="1:4" ht="15" customHeight="1">
      <c r="A17" s="1"/>
      <c r="B17" s="1"/>
      <c r="C17" s="14" t="s">
        <v>50</v>
      </c>
      <c r="D17" s="3">
        <v>0.45</v>
      </c>
    </row>
    <row r="18" spans="1:4" ht="9.9499999999999993" customHeight="1">
      <c r="A18" s="1"/>
      <c r="B18" s="12" t="s">
        <v>48</v>
      </c>
      <c r="C18" s="1"/>
      <c r="D18" s="1"/>
    </row>
    <row r="19" spans="1:4" ht="20.100000000000001" customHeight="1">
      <c r="A19" s="542" t="s">
        <v>321</v>
      </c>
      <c r="B19" s="543"/>
      <c r="C19" s="543"/>
      <c r="D19" s="543"/>
    </row>
    <row r="20" spans="1:4" ht="9.9499999999999993" customHeight="1">
      <c r="A20" s="544"/>
      <c r="B20" s="544"/>
      <c r="C20" s="544"/>
      <c r="D20" s="544"/>
    </row>
    <row r="21" spans="1:4" ht="15" customHeight="1">
      <c r="A21" s="1"/>
      <c r="B21" s="1"/>
      <c r="C21" s="14" t="s">
        <v>50</v>
      </c>
      <c r="D21" s="3">
        <v>0.32</v>
      </c>
    </row>
    <row r="22" spans="1:4" ht="9.9499999999999993" customHeight="1">
      <c r="A22" s="1"/>
      <c r="B22" s="12" t="s">
        <v>48</v>
      </c>
      <c r="C22" s="1"/>
      <c r="D22" s="1"/>
    </row>
    <row r="23" spans="1:4" ht="20.100000000000001" customHeight="1">
      <c r="A23" s="542" t="s">
        <v>322</v>
      </c>
      <c r="B23" s="543"/>
      <c r="C23" s="543"/>
      <c r="D23" s="543"/>
    </row>
    <row r="24" spans="1:4" ht="9.9499999999999993" customHeight="1">
      <c r="A24" s="544"/>
      <c r="B24" s="544"/>
      <c r="C24" s="544"/>
      <c r="D24" s="544"/>
    </row>
    <row r="25" spans="1:4" ht="15" customHeight="1">
      <c r="A25" s="1"/>
      <c r="B25" s="1"/>
      <c r="C25" s="14" t="s">
        <v>50</v>
      </c>
      <c r="D25" s="3">
        <v>1.56</v>
      </c>
    </row>
    <row r="26" spans="1:4" ht="9.9499999999999993" customHeight="1">
      <c r="A26" s="1"/>
      <c r="B26" s="12" t="s">
        <v>48</v>
      </c>
      <c r="C26" s="1"/>
      <c r="D26" s="1"/>
    </row>
    <row r="27" spans="1:4" ht="20.100000000000001" customHeight="1">
      <c r="A27" s="542" t="s">
        <v>323</v>
      </c>
      <c r="B27" s="543"/>
      <c r="C27" s="543"/>
      <c r="D27" s="543"/>
    </row>
    <row r="28" spans="1:4" ht="9.9499999999999993" customHeight="1">
      <c r="A28" s="544"/>
      <c r="B28" s="544"/>
      <c r="C28" s="544"/>
      <c r="D28" s="544"/>
    </row>
    <row r="29" spans="1:4" ht="15" customHeight="1">
      <c r="A29" s="1"/>
      <c r="B29" s="1"/>
      <c r="C29" s="14" t="s">
        <v>50</v>
      </c>
      <c r="D29" s="3">
        <v>28.91</v>
      </c>
    </row>
    <row r="30" spans="1:4" ht="9.9499999999999993" customHeight="1">
      <c r="A30" s="1"/>
      <c r="B30" s="12" t="s">
        <v>48</v>
      </c>
      <c r="C30" s="1"/>
      <c r="D30" s="1"/>
    </row>
    <row r="31" spans="1:4" ht="20.100000000000001" customHeight="1">
      <c r="A31" s="542" t="s">
        <v>324</v>
      </c>
      <c r="B31" s="543"/>
      <c r="C31" s="543"/>
      <c r="D31" s="543"/>
    </row>
    <row r="32" spans="1:4" ht="9.9499999999999993" customHeight="1">
      <c r="A32" s="544"/>
      <c r="B32" s="544"/>
      <c r="C32" s="544"/>
      <c r="D32" s="544"/>
    </row>
    <row r="33" spans="1:4" ht="15" customHeight="1">
      <c r="A33" s="1"/>
      <c r="B33" s="1"/>
      <c r="C33" s="14" t="s">
        <v>50</v>
      </c>
      <c r="D33" s="3">
        <v>4.42</v>
      </c>
    </row>
    <row r="34" spans="1:4" ht="9.9499999999999993" customHeight="1">
      <c r="A34" s="1"/>
      <c r="B34" s="12" t="s">
        <v>48</v>
      </c>
      <c r="C34" s="1"/>
      <c r="D34" s="1"/>
    </row>
    <row r="35" spans="1:4" ht="20.100000000000001" customHeight="1">
      <c r="A35" s="542" t="s">
        <v>321</v>
      </c>
      <c r="B35" s="543"/>
      <c r="C35" s="543"/>
      <c r="D35" s="543"/>
    </row>
    <row r="36" spans="1:4" ht="9.9499999999999993" customHeight="1">
      <c r="A36" s="544"/>
      <c r="B36" s="544"/>
      <c r="C36" s="544"/>
      <c r="D36" s="544"/>
    </row>
    <row r="37" spans="1:4" ht="15" customHeight="1">
      <c r="A37" s="1"/>
      <c r="B37" s="1"/>
      <c r="C37" s="14" t="s">
        <v>50</v>
      </c>
      <c r="D37" s="3">
        <v>0.32</v>
      </c>
    </row>
    <row r="38" spans="1:4" ht="9.9499999999999993" customHeight="1">
      <c r="A38" s="1"/>
      <c r="B38" s="12" t="s">
        <v>48</v>
      </c>
      <c r="C38" s="1"/>
      <c r="D38" s="1"/>
    </row>
    <row r="39" spans="1:4" ht="20.100000000000001" customHeight="1">
      <c r="A39" s="542" t="s">
        <v>322</v>
      </c>
      <c r="B39" s="543"/>
      <c r="C39" s="543"/>
      <c r="D39" s="543"/>
    </row>
    <row r="40" spans="1:4" ht="9.9499999999999993" customHeight="1">
      <c r="A40" s="544"/>
      <c r="B40" s="544"/>
      <c r="C40" s="544"/>
      <c r="D40" s="544"/>
    </row>
    <row r="41" spans="1:4" ht="15" customHeight="1">
      <c r="A41" s="1"/>
      <c r="B41" s="1"/>
      <c r="C41" s="14" t="s">
        <v>50</v>
      </c>
      <c r="D41" s="3">
        <v>1.56</v>
      </c>
    </row>
    <row r="42" spans="1:4" ht="9.9499999999999993" customHeight="1">
      <c r="A42" s="1"/>
      <c r="B42" s="12" t="s">
        <v>48</v>
      </c>
      <c r="C42" s="1"/>
      <c r="D42" s="1"/>
    </row>
    <row r="43" spans="1:4" ht="20.100000000000001" customHeight="1">
      <c r="A43" s="542" t="s">
        <v>323</v>
      </c>
      <c r="B43" s="543"/>
      <c r="C43" s="543"/>
      <c r="D43" s="543"/>
    </row>
    <row r="44" spans="1:4" ht="9.9499999999999993" customHeight="1">
      <c r="A44" s="544"/>
      <c r="B44" s="544"/>
      <c r="C44" s="544"/>
      <c r="D44" s="544"/>
    </row>
    <row r="45" spans="1:4" ht="15" customHeight="1">
      <c r="A45" s="1"/>
      <c r="B45" s="1"/>
      <c r="C45" s="14" t="s">
        <v>50</v>
      </c>
      <c r="D45" s="3">
        <v>28.91</v>
      </c>
    </row>
    <row r="46" spans="1:4" ht="9.9499999999999993" customHeight="1">
      <c r="A46" s="1"/>
      <c r="B46" s="12" t="s">
        <v>48</v>
      </c>
      <c r="C46" s="1"/>
      <c r="D46" s="1"/>
    </row>
    <row r="47" spans="1:4" ht="20.100000000000001" customHeight="1">
      <c r="A47" s="542" t="s">
        <v>321</v>
      </c>
      <c r="B47" s="543"/>
      <c r="C47" s="543"/>
      <c r="D47" s="543"/>
    </row>
    <row r="48" spans="1:4" ht="9.9499999999999993" customHeight="1">
      <c r="A48" s="544"/>
      <c r="B48" s="544"/>
      <c r="C48" s="544"/>
      <c r="D48" s="544"/>
    </row>
    <row r="49" spans="1:4" ht="15" customHeight="1">
      <c r="A49" s="1"/>
      <c r="B49" s="1"/>
      <c r="C49" s="14" t="s">
        <v>50</v>
      </c>
      <c r="D49" s="3">
        <v>0.32</v>
      </c>
    </row>
    <row r="50" spans="1:4" ht="9.9499999999999993" customHeight="1">
      <c r="A50" s="1"/>
      <c r="B50" s="12" t="s">
        <v>48</v>
      </c>
      <c r="C50" s="1"/>
      <c r="D50" s="1"/>
    </row>
    <row r="51" spans="1:4" ht="20.100000000000001" customHeight="1">
      <c r="A51" s="542" t="s">
        <v>322</v>
      </c>
      <c r="B51" s="543"/>
      <c r="C51" s="543"/>
      <c r="D51" s="543"/>
    </row>
    <row r="52" spans="1:4" ht="9.9499999999999993" customHeight="1">
      <c r="A52" s="544"/>
      <c r="B52" s="544"/>
      <c r="C52" s="544"/>
      <c r="D52" s="544"/>
    </row>
    <row r="53" spans="1:4" ht="15" customHeight="1">
      <c r="A53" s="1"/>
      <c r="B53" s="1"/>
      <c r="C53" s="14" t="s">
        <v>50</v>
      </c>
      <c r="D53" s="3">
        <v>1.56</v>
      </c>
    </row>
    <row r="54" spans="1:4" ht="9.9499999999999993" customHeight="1">
      <c r="A54" s="1"/>
      <c r="B54" s="12" t="s">
        <v>48</v>
      </c>
      <c r="C54" s="1"/>
      <c r="D54" s="1"/>
    </row>
    <row r="55" spans="1:4" ht="20.100000000000001" customHeight="1">
      <c r="A55" s="542" t="s">
        <v>323</v>
      </c>
      <c r="B55" s="543"/>
      <c r="C55" s="543"/>
      <c r="D55" s="543"/>
    </row>
    <row r="56" spans="1:4" ht="9.9499999999999993" customHeight="1">
      <c r="A56" s="544"/>
      <c r="B56" s="544"/>
      <c r="C56" s="544"/>
      <c r="D56" s="544"/>
    </row>
    <row r="57" spans="1:4" ht="15" customHeight="1">
      <c r="A57" s="1"/>
      <c r="B57" s="1"/>
      <c r="C57" s="14" t="s">
        <v>50</v>
      </c>
      <c r="D57" s="3">
        <v>28.91</v>
      </c>
    </row>
    <row r="58" spans="1:4" ht="9.9499999999999993" customHeight="1">
      <c r="A58" s="1"/>
      <c r="B58" s="12" t="s">
        <v>48</v>
      </c>
      <c r="C58" s="1"/>
      <c r="D58" s="1"/>
    </row>
    <row r="59" spans="1:4" ht="20.100000000000001" customHeight="1">
      <c r="A59" s="542" t="s">
        <v>321</v>
      </c>
      <c r="B59" s="543"/>
      <c r="C59" s="543"/>
      <c r="D59" s="543"/>
    </row>
    <row r="60" spans="1:4" ht="9.9499999999999993" customHeight="1">
      <c r="A60" s="544"/>
      <c r="B60" s="544"/>
      <c r="C60" s="544"/>
      <c r="D60" s="544"/>
    </row>
    <row r="61" spans="1:4" ht="15" customHeight="1">
      <c r="A61" s="1"/>
      <c r="B61" s="1"/>
      <c r="C61" s="14" t="s">
        <v>50</v>
      </c>
      <c r="D61" s="3">
        <v>0.32</v>
      </c>
    </row>
    <row r="62" spans="1:4" ht="9.9499999999999993" customHeight="1">
      <c r="A62" s="1"/>
      <c r="B62" s="12" t="s">
        <v>48</v>
      </c>
      <c r="C62" s="1"/>
      <c r="D62" s="1"/>
    </row>
    <row r="63" spans="1:4" ht="20.100000000000001" customHeight="1">
      <c r="A63" s="542" t="s">
        <v>322</v>
      </c>
      <c r="B63" s="543"/>
      <c r="C63" s="543"/>
      <c r="D63" s="543"/>
    </row>
    <row r="64" spans="1:4" ht="9.9499999999999993" customHeight="1">
      <c r="A64" s="544"/>
      <c r="B64" s="544"/>
      <c r="C64" s="544"/>
      <c r="D64" s="544"/>
    </row>
    <row r="65" spans="1:4" ht="15" customHeight="1">
      <c r="A65" s="1"/>
      <c r="B65" s="1"/>
      <c r="C65" s="14" t="s">
        <v>50</v>
      </c>
      <c r="D65" s="3">
        <v>1.56</v>
      </c>
    </row>
    <row r="66" spans="1:4" ht="9.9499999999999993" customHeight="1">
      <c r="A66" s="1"/>
      <c r="B66" s="12" t="s">
        <v>48</v>
      </c>
      <c r="C66" s="1"/>
      <c r="D66" s="1"/>
    </row>
    <row r="67" spans="1:4" ht="20.100000000000001" customHeight="1">
      <c r="A67" s="542" t="s">
        <v>323</v>
      </c>
      <c r="B67" s="543"/>
      <c r="C67" s="543"/>
      <c r="D67" s="543"/>
    </row>
    <row r="68" spans="1:4" ht="9.9499999999999993" customHeight="1">
      <c r="A68" s="544"/>
      <c r="B68" s="544"/>
      <c r="C68" s="544"/>
      <c r="D68" s="544"/>
    </row>
    <row r="69" spans="1:4" ht="15" customHeight="1">
      <c r="A69" s="1"/>
      <c r="B69" s="1"/>
      <c r="C69" s="14" t="s">
        <v>50</v>
      </c>
      <c r="D69" s="3">
        <v>28.91</v>
      </c>
    </row>
  </sheetData>
  <mergeCells count="35">
    <mergeCell ref="A60:D60"/>
    <mergeCell ref="A63:D63"/>
    <mergeCell ref="A64:D64"/>
    <mergeCell ref="A67:D67"/>
    <mergeCell ref="A68:D68"/>
    <mergeCell ref="A51:D51"/>
    <mergeCell ref="A52:D52"/>
    <mergeCell ref="A55:D55"/>
    <mergeCell ref="A56:D56"/>
    <mergeCell ref="A59:D59"/>
    <mergeCell ref="A40:D40"/>
    <mergeCell ref="A43:D43"/>
    <mergeCell ref="A44:D44"/>
    <mergeCell ref="A47:D47"/>
    <mergeCell ref="A48:D48"/>
    <mergeCell ref="A31:D31"/>
    <mergeCell ref="A32:D32"/>
    <mergeCell ref="A35:D35"/>
    <mergeCell ref="A36:D36"/>
    <mergeCell ref="A39:D39"/>
    <mergeCell ref="A20:D20"/>
    <mergeCell ref="A23:D23"/>
    <mergeCell ref="A24:D24"/>
    <mergeCell ref="A27:D27"/>
    <mergeCell ref="A28:D28"/>
    <mergeCell ref="A11:D11"/>
    <mergeCell ref="A12:D12"/>
    <mergeCell ref="A15:D15"/>
    <mergeCell ref="A16:D16"/>
    <mergeCell ref="A19:D19"/>
    <mergeCell ref="A1:D1"/>
    <mergeCell ref="A3:D3"/>
    <mergeCell ref="A4:D4"/>
    <mergeCell ref="A7:D7"/>
    <mergeCell ref="A8:D8"/>
  </mergeCells>
  <pageMargins left="0.27777777777777779" right="0.27777777777777779" top="0.27777777777777779" bottom="0.27777777777777779" header="0" footer="0"/>
  <pageSetup paperSize="9" scale="85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168"/>
  <sheetViews>
    <sheetView workbookViewId="0">
      <selection sqref="A1:I1"/>
    </sheetView>
  </sheetViews>
  <sheetFormatPr defaultRowHeight="15"/>
  <cols>
    <col min="1" max="1" width="10.28515625" customWidth="1"/>
    <col min="2" max="2" width="45.85546875" customWidth="1"/>
    <col min="3" max="3" width="3" customWidth="1"/>
    <col min="4" max="6" width="6.140625" customWidth="1"/>
    <col min="7" max="9" width="12.42578125" customWidth="1"/>
  </cols>
  <sheetData>
    <row r="1" spans="1:9" ht="92.1" customHeight="1">
      <c r="A1" s="447"/>
      <c r="B1" s="447"/>
      <c r="C1" s="447"/>
      <c r="D1" s="447"/>
      <c r="E1" s="447"/>
      <c r="F1" s="447"/>
      <c r="G1" s="447"/>
      <c r="H1" s="447"/>
      <c r="I1" s="447"/>
    </row>
    <row r="2" spans="1:9" ht="9.9499999999999993" customHeight="1">
      <c r="A2" s="1"/>
      <c r="B2" s="1"/>
      <c r="C2" s="1"/>
      <c r="D2" s="540" t="s">
        <v>48</v>
      </c>
      <c r="E2" s="541"/>
      <c r="F2" s="541"/>
      <c r="G2" s="1"/>
      <c r="H2" s="1"/>
      <c r="I2" s="1"/>
    </row>
    <row r="3" spans="1:9" ht="20.100000000000001" customHeight="1">
      <c r="A3" s="542" t="s">
        <v>325</v>
      </c>
      <c r="B3" s="543"/>
      <c r="C3" s="543"/>
      <c r="D3" s="543"/>
      <c r="E3" s="543"/>
      <c r="F3" s="543"/>
      <c r="G3" s="543"/>
      <c r="H3" s="543"/>
      <c r="I3" s="543"/>
    </row>
    <row r="4" spans="1:9" ht="15" customHeight="1">
      <c r="A4" s="547" t="s">
        <v>138</v>
      </c>
      <c r="B4" s="548"/>
      <c r="C4" s="548"/>
      <c r="D4" s="551" t="s">
        <v>54</v>
      </c>
      <c r="E4" s="552"/>
      <c r="F4" s="15" t="s">
        <v>55</v>
      </c>
      <c r="G4" s="15" t="s">
        <v>56</v>
      </c>
      <c r="H4" s="15" t="s">
        <v>57</v>
      </c>
      <c r="I4" s="15" t="s">
        <v>58</v>
      </c>
    </row>
    <row r="5" spans="1:9" ht="36" customHeight="1">
      <c r="A5" s="16" t="s">
        <v>326</v>
      </c>
      <c r="B5" s="553" t="s">
        <v>327</v>
      </c>
      <c r="C5" s="554"/>
      <c r="D5" s="555" t="s">
        <v>61</v>
      </c>
      <c r="E5" s="556"/>
      <c r="F5" s="16" t="s">
        <v>88</v>
      </c>
      <c r="G5" s="18">
        <v>6.8899999999999994E-5</v>
      </c>
      <c r="H5" s="19">
        <v>88800</v>
      </c>
      <c r="I5" s="19">
        <v>6.11</v>
      </c>
    </row>
    <row r="6" spans="1:9" ht="36" customHeight="1">
      <c r="A6" s="16" t="s">
        <v>328</v>
      </c>
      <c r="B6" s="553" t="s">
        <v>329</v>
      </c>
      <c r="C6" s="554"/>
      <c r="D6" s="555" t="s">
        <v>61</v>
      </c>
      <c r="E6" s="556"/>
      <c r="F6" s="16" t="s">
        <v>88</v>
      </c>
      <c r="G6" s="18">
        <v>6.4300000000000004E-5</v>
      </c>
      <c r="H6" s="19">
        <v>506498.46</v>
      </c>
      <c r="I6" s="19">
        <v>32.56</v>
      </c>
    </row>
    <row r="7" spans="1:9" ht="15" customHeight="1">
      <c r="A7" s="1"/>
      <c r="B7" s="1"/>
      <c r="C7" s="1"/>
      <c r="D7" s="1"/>
      <c r="E7" s="1"/>
      <c r="F7" s="1"/>
      <c r="G7" s="549" t="s">
        <v>144</v>
      </c>
      <c r="H7" s="550"/>
      <c r="I7" s="20">
        <v>38.67</v>
      </c>
    </row>
    <row r="8" spans="1:9" ht="15" customHeight="1">
      <c r="A8" s="1"/>
      <c r="B8" s="1"/>
      <c r="C8" s="1"/>
      <c r="D8" s="1"/>
      <c r="E8" s="1"/>
      <c r="F8" s="1"/>
      <c r="G8" s="545" t="s">
        <v>50</v>
      </c>
      <c r="H8" s="546"/>
      <c r="I8" s="3">
        <v>38.67</v>
      </c>
    </row>
    <row r="9" spans="1:9" ht="9.9499999999999993" customHeight="1">
      <c r="A9" s="1"/>
      <c r="B9" s="1"/>
      <c r="C9" s="1"/>
      <c r="D9" s="540" t="s">
        <v>48</v>
      </c>
      <c r="E9" s="541"/>
      <c r="F9" s="541"/>
      <c r="G9" s="1"/>
      <c r="H9" s="1"/>
      <c r="I9" s="1"/>
    </row>
    <row r="10" spans="1:9" ht="20.100000000000001" customHeight="1">
      <c r="A10" s="542" t="s">
        <v>330</v>
      </c>
      <c r="B10" s="543"/>
      <c r="C10" s="543"/>
      <c r="D10" s="543"/>
      <c r="E10" s="543"/>
      <c r="F10" s="543"/>
      <c r="G10" s="543"/>
      <c r="H10" s="543"/>
      <c r="I10" s="543"/>
    </row>
    <row r="11" spans="1:9" ht="15" customHeight="1">
      <c r="A11" s="547" t="s">
        <v>53</v>
      </c>
      <c r="B11" s="548"/>
      <c r="C11" s="548"/>
      <c r="D11" s="551" t="s">
        <v>54</v>
      </c>
      <c r="E11" s="552"/>
      <c r="F11" s="15" t="s">
        <v>55</v>
      </c>
      <c r="G11" s="15" t="s">
        <v>56</v>
      </c>
      <c r="H11" s="15" t="s">
        <v>57</v>
      </c>
      <c r="I11" s="15" t="s">
        <v>58</v>
      </c>
    </row>
    <row r="12" spans="1:9" ht="15" customHeight="1">
      <c r="A12" s="16" t="s">
        <v>331</v>
      </c>
      <c r="B12" s="553" t="s">
        <v>332</v>
      </c>
      <c r="C12" s="554"/>
      <c r="D12" s="555" t="s">
        <v>61</v>
      </c>
      <c r="E12" s="556"/>
      <c r="F12" s="16" t="s">
        <v>131</v>
      </c>
      <c r="G12" s="18">
        <v>32.159999999999997</v>
      </c>
      <c r="H12" s="19">
        <v>5.77</v>
      </c>
      <c r="I12" s="19">
        <v>185.56</v>
      </c>
    </row>
    <row r="13" spans="1:9" ht="15" customHeight="1">
      <c r="A13" s="1"/>
      <c r="B13" s="1"/>
      <c r="C13" s="1"/>
      <c r="D13" s="1"/>
      <c r="E13" s="1"/>
      <c r="F13" s="1"/>
      <c r="G13" s="549" t="s">
        <v>63</v>
      </c>
      <c r="H13" s="550"/>
      <c r="I13" s="20">
        <v>185.56</v>
      </c>
    </row>
    <row r="14" spans="1:9" ht="15" customHeight="1">
      <c r="A14" s="1"/>
      <c r="B14" s="1"/>
      <c r="C14" s="1"/>
      <c r="D14" s="1"/>
      <c r="E14" s="1"/>
      <c r="F14" s="1"/>
      <c r="G14" s="545" t="s">
        <v>50</v>
      </c>
      <c r="H14" s="546"/>
      <c r="I14" s="3">
        <v>185.56</v>
      </c>
    </row>
    <row r="15" spans="1:9" ht="9.9499999999999993" customHeight="1">
      <c r="A15" s="1"/>
      <c r="B15" s="1"/>
      <c r="C15" s="1"/>
      <c r="D15" s="540" t="s">
        <v>48</v>
      </c>
      <c r="E15" s="541"/>
      <c r="F15" s="541"/>
      <c r="G15" s="1"/>
      <c r="H15" s="1"/>
      <c r="I15" s="1"/>
    </row>
    <row r="16" spans="1:9" ht="20.100000000000001" customHeight="1">
      <c r="A16" s="542" t="s">
        <v>333</v>
      </c>
      <c r="B16" s="543"/>
      <c r="C16" s="543"/>
      <c r="D16" s="543"/>
      <c r="E16" s="543"/>
      <c r="F16" s="543"/>
      <c r="G16" s="543"/>
      <c r="H16" s="543"/>
      <c r="I16" s="543"/>
    </row>
    <row r="17" spans="1:9" ht="15" customHeight="1">
      <c r="A17" s="547" t="s">
        <v>145</v>
      </c>
      <c r="B17" s="548"/>
      <c r="C17" s="548"/>
      <c r="D17" s="551" t="s">
        <v>54</v>
      </c>
      <c r="E17" s="552"/>
      <c r="F17" s="15" t="s">
        <v>55</v>
      </c>
      <c r="G17" s="15" t="s">
        <v>56</v>
      </c>
      <c r="H17" s="15" t="s">
        <v>57</v>
      </c>
      <c r="I17" s="15" t="s">
        <v>58</v>
      </c>
    </row>
    <row r="18" spans="1:9" ht="15" customHeight="1">
      <c r="A18" s="16" t="s">
        <v>334</v>
      </c>
      <c r="B18" s="553" t="s">
        <v>335</v>
      </c>
      <c r="C18" s="554"/>
      <c r="D18" s="555" t="s">
        <v>61</v>
      </c>
      <c r="E18" s="556"/>
      <c r="F18" s="16" t="s">
        <v>73</v>
      </c>
      <c r="G18" s="18">
        <v>4.1000000000000003E-3</v>
      </c>
      <c r="H18" s="19">
        <v>13.28</v>
      </c>
      <c r="I18" s="19">
        <v>0.05</v>
      </c>
    </row>
    <row r="19" spans="1:9" ht="15" customHeight="1">
      <c r="A19" s="1"/>
      <c r="B19" s="1"/>
      <c r="C19" s="1"/>
      <c r="D19" s="1"/>
      <c r="E19" s="1"/>
      <c r="F19" s="1"/>
      <c r="G19" s="549" t="s">
        <v>150</v>
      </c>
      <c r="H19" s="550"/>
      <c r="I19" s="20">
        <v>0.05</v>
      </c>
    </row>
    <row r="20" spans="1:9" ht="15" customHeight="1">
      <c r="A20" s="1"/>
      <c r="B20" s="1"/>
      <c r="C20" s="1"/>
      <c r="D20" s="1"/>
      <c r="E20" s="1"/>
      <c r="F20" s="1"/>
      <c r="G20" s="545" t="s">
        <v>50</v>
      </c>
      <c r="H20" s="546"/>
      <c r="I20" s="3">
        <v>0.05</v>
      </c>
    </row>
    <row r="21" spans="1:9" ht="9.9499999999999993" customHeight="1">
      <c r="A21" s="1"/>
      <c r="B21" s="1"/>
      <c r="C21" s="1"/>
      <c r="D21" s="540" t="s">
        <v>48</v>
      </c>
      <c r="E21" s="541"/>
      <c r="F21" s="541"/>
      <c r="G21" s="1"/>
      <c r="H21" s="1"/>
      <c r="I21" s="1"/>
    </row>
    <row r="22" spans="1:9" ht="20.100000000000001" customHeight="1">
      <c r="A22" s="542" t="s">
        <v>336</v>
      </c>
      <c r="B22" s="543"/>
      <c r="C22" s="543"/>
      <c r="D22" s="543"/>
      <c r="E22" s="543"/>
      <c r="F22" s="543"/>
      <c r="G22" s="543"/>
      <c r="H22" s="543"/>
      <c r="I22" s="543"/>
    </row>
    <row r="23" spans="1:9" ht="15" customHeight="1">
      <c r="A23" s="547" t="s">
        <v>337</v>
      </c>
      <c r="B23" s="548"/>
      <c r="C23" s="548"/>
      <c r="D23" s="551" t="s">
        <v>54</v>
      </c>
      <c r="E23" s="552"/>
      <c r="F23" s="15" t="s">
        <v>55</v>
      </c>
      <c r="G23" s="15" t="s">
        <v>56</v>
      </c>
      <c r="H23" s="15" t="s">
        <v>57</v>
      </c>
      <c r="I23" s="15" t="s">
        <v>58</v>
      </c>
    </row>
    <row r="24" spans="1:9" ht="15" customHeight="1">
      <c r="A24" s="16" t="s">
        <v>338</v>
      </c>
      <c r="B24" s="553" t="s">
        <v>339</v>
      </c>
      <c r="C24" s="554"/>
      <c r="D24" s="555" t="s">
        <v>61</v>
      </c>
      <c r="E24" s="556"/>
      <c r="F24" s="16" t="s">
        <v>73</v>
      </c>
      <c r="G24" s="18">
        <v>1</v>
      </c>
      <c r="H24" s="19">
        <v>2.83</v>
      </c>
      <c r="I24" s="19">
        <v>2.83</v>
      </c>
    </row>
    <row r="25" spans="1:9" ht="15" customHeight="1">
      <c r="A25" s="16" t="s">
        <v>340</v>
      </c>
      <c r="B25" s="553" t="s">
        <v>341</v>
      </c>
      <c r="C25" s="554"/>
      <c r="D25" s="555" t="s">
        <v>61</v>
      </c>
      <c r="E25" s="556"/>
      <c r="F25" s="16" t="s">
        <v>73</v>
      </c>
      <c r="G25" s="18">
        <v>1</v>
      </c>
      <c r="H25" s="19">
        <v>0.88</v>
      </c>
      <c r="I25" s="19">
        <v>0.88</v>
      </c>
    </row>
    <row r="26" spans="1:9" ht="15" customHeight="1">
      <c r="A26" s="16" t="s">
        <v>342</v>
      </c>
      <c r="B26" s="553" t="s">
        <v>343</v>
      </c>
      <c r="C26" s="554"/>
      <c r="D26" s="555" t="s">
        <v>61</v>
      </c>
      <c r="E26" s="556"/>
      <c r="F26" s="16" t="s">
        <v>73</v>
      </c>
      <c r="G26" s="18">
        <v>1</v>
      </c>
      <c r="H26" s="19">
        <v>0.81</v>
      </c>
      <c r="I26" s="19">
        <v>0.81</v>
      </c>
    </row>
    <row r="27" spans="1:9" ht="15" customHeight="1">
      <c r="A27" s="16" t="s">
        <v>344</v>
      </c>
      <c r="B27" s="553" t="s">
        <v>345</v>
      </c>
      <c r="C27" s="554"/>
      <c r="D27" s="555" t="s">
        <v>61</v>
      </c>
      <c r="E27" s="556"/>
      <c r="F27" s="16" t="s">
        <v>73</v>
      </c>
      <c r="G27" s="18">
        <v>1</v>
      </c>
      <c r="H27" s="19">
        <v>0.06</v>
      </c>
      <c r="I27" s="19">
        <v>0.06</v>
      </c>
    </row>
    <row r="28" spans="1:9" ht="20.100000000000001" customHeight="1">
      <c r="A28" s="16" t="s">
        <v>346</v>
      </c>
      <c r="B28" s="553" t="s">
        <v>347</v>
      </c>
      <c r="C28" s="554"/>
      <c r="D28" s="555" t="s">
        <v>61</v>
      </c>
      <c r="E28" s="556"/>
      <c r="F28" s="16" t="s">
        <v>73</v>
      </c>
      <c r="G28" s="18">
        <v>1</v>
      </c>
      <c r="H28" s="19">
        <v>0.01</v>
      </c>
      <c r="I28" s="19">
        <v>0.01</v>
      </c>
    </row>
    <row r="29" spans="1:9" ht="20.100000000000001" customHeight="1">
      <c r="A29" s="16" t="s">
        <v>348</v>
      </c>
      <c r="B29" s="553" t="s">
        <v>349</v>
      </c>
      <c r="C29" s="554"/>
      <c r="D29" s="555" t="s">
        <v>61</v>
      </c>
      <c r="E29" s="556"/>
      <c r="F29" s="16" t="s">
        <v>73</v>
      </c>
      <c r="G29" s="18">
        <v>1</v>
      </c>
      <c r="H29" s="19">
        <v>0.76</v>
      </c>
      <c r="I29" s="19">
        <v>0.76</v>
      </c>
    </row>
    <row r="30" spans="1:9" ht="17.100000000000001" customHeight="1">
      <c r="A30" s="1"/>
      <c r="B30" s="1"/>
      <c r="C30" s="1"/>
      <c r="D30" s="1"/>
      <c r="E30" s="1"/>
      <c r="F30" s="1"/>
      <c r="G30" s="549" t="s">
        <v>350</v>
      </c>
      <c r="H30" s="550"/>
      <c r="I30" s="20">
        <v>5.35</v>
      </c>
    </row>
    <row r="31" spans="1:9" ht="15" customHeight="1">
      <c r="A31" s="547" t="s">
        <v>145</v>
      </c>
      <c r="B31" s="548"/>
      <c r="C31" s="548"/>
      <c r="D31" s="551" t="s">
        <v>54</v>
      </c>
      <c r="E31" s="552"/>
      <c r="F31" s="15" t="s">
        <v>55</v>
      </c>
      <c r="G31" s="15" t="s">
        <v>56</v>
      </c>
      <c r="H31" s="15" t="s">
        <v>57</v>
      </c>
      <c r="I31" s="15" t="s">
        <v>58</v>
      </c>
    </row>
    <row r="32" spans="1:9" ht="15" customHeight="1">
      <c r="A32" s="16" t="s">
        <v>334</v>
      </c>
      <c r="B32" s="553" t="s">
        <v>335</v>
      </c>
      <c r="C32" s="554"/>
      <c r="D32" s="555" t="s">
        <v>61</v>
      </c>
      <c r="E32" s="556"/>
      <c r="F32" s="16" t="s">
        <v>73</v>
      </c>
      <c r="G32" s="18">
        <v>1</v>
      </c>
      <c r="H32" s="19">
        <v>13.28</v>
      </c>
      <c r="I32" s="19">
        <v>13.28</v>
      </c>
    </row>
    <row r="33" spans="1:9" ht="15" customHeight="1">
      <c r="A33" s="1"/>
      <c r="B33" s="1"/>
      <c r="C33" s="1"/>
      <c r="D33" s="1"/>
      <c r="E33" s="1"/>
      <c r="F33" s="1"/>
      <c r="G33" s="549" t="s">
        <v>150</v>
      </c>
      <c r="H33" s="550"/>
      <c r="I33" s="20">
        <v>13.28</v>
      </c>
    </row>
    <row r="34" spans="1:9" ht="15" customHeight="1">
      <c r="A34" s="547" t="s">
        <v>64</v>
      </c>
      <c r="B34" s="548"/>
      <c r="C34" s="548"/>
      <c r="D34" s="551" t="s">
        <v>54</v>
      </c>
      <c r="E34" s="552"/>
      <c r="F34" s="15" t="s">
        <v>55</v>
      </c>
      <c r="G34" s="15" t="s">
        <v>56</v>
      </c>
      <c r="H34" s="15" t="s">
        <v>57</v>
      </c>
      <c r="I34" s="15" t="s">
        <v>58</v>
      </c>
    </row>
    <row r="35" spans="1:9" ht="20.100000000000001" customHeight="1">
      <c r="A35" s="16" t="s">
        <v>351</v>
      </c>
      <c r="B35" s="553" t="s">
        <v>352</v>
      </c>
      <c r="C35" s="554"/>
      <c r="D35" s="555" t="s">
        <v>61</v>
      </c>
      <c r="E35" s="556"/>
      <c r="F35" s="16" t="s">
        <v>73</v>
      </c>
      <c r="G35" s="18">
        <v>1</v>
      </c>
      <c r="H35" s="19">
        <v>0.05</v>
      </c>
      <c r="I35" s="19">
        <v>0.05</v>
      </c>
    </row>
    <row r="36" spans="1:9" ht="15" customHeight="1">
      <c r="A36" s="1"/>
      <c r="B36" s="1"/>
      <c r="C36" s="1"/>
      <c r="D36" s="1"/>
      <c r="E36" s="1"/>
      <c r="F36" s="1"/>
      <c r="G36" s="549" t="s">
        <v>78</v>
      </c>
      <c r="H36" s="550"/>
      <c r="I36" s="20">
        <v>0.05</v>
      </c>
    </row>
    <row r="37" spans="1:9" ht="15" customHeight="1">
      <c r="A37" s="1"/>
      <c r="B37" s="1"/>
      <c r="C37" s="1"/>
      <c r="D37" s="1"/>
      <c r="E37" s="1"/>
      <c r="F37" s="1"/>
      <c r="G37" s="545" t="s">
        <v>50</v>
      </c>
      <c r="H37" s="546"/>
      <c r="I37" s="3">
        <v>18.68</v>
      </c>
    </row>
    <row r="38" spans="1:9" ht="9.9499999999999993" customHeight="1">
      <c r="A38" s="1"/>
      <c r="B38" s="1"/>
      <c r="C38" s="1"/>
      <c r="D38" s="540" t="s">
        <v>48</v>
      </c>
      <c r="E38" s="541"/>
      <c r="F38" s="541"/>
      <c r="G38" s="1"/>
      <c r="H38" s="1"/>
      <c r="I38" s="1"/>
    </row>
    <row r="39" spans="1:9" ht="20.100000000000001" customHeight="1">
      <c r="A39" s="542" t="s">
        <v>353</v>
      </c>
      <c r="B39" s="543"/>
      <c r="C39" s="543"/>
      <c r="D39" s="543"/>
      <c r="E39" s="543"/>
      <c r="F39" s="543"/>
      <c r="G39" s="543"/>
      <c r="H39" s="543"/>
      <c r="I39" s="543"/>
    </row>
    <row r="40" spans="1:9" ht="15" customHeight="1">
      <c r="A40" s="547" t="s">
        <v>138</v>
      </c>
      <c r="B40" s="548"/>
      <c r="C40" s="548"/>
      <c r="D40" s="551" t="s">
        <v>54</v>
      </c>
      <c r="E40" s="552"/>
      <c r="F40" s="15" t="s">
        <v>55</v>
      </c>
      <c r="G40" s="15" t="s">
        <v>56</v>
      </c>
      <c r="H40" s="15" t="s">
        <v>57</v>
      </c>
      <c r="I40" s="15" t="s">
        <v>58</v>
      </c>
    </row>
    <row r="41" spans="1:9" ht="36" customHeight="1">
      <c r="A41" s="16" t="s">
        <v>326</v>
      </c>
      <c r="B41" s="553" t="s">
        <v>327</v>
      </c>
      <c r="C41" s="554"/>
      <c r="D41" s="555" t="s">
        <v>61</v>
      </c>
      <c r="E41" s="556"/>
      <c r="F41" s="16" t="s">
        <v>88</v>
      </c>
      <c r="G41" s="18">
        <v>5.5099999999999998E-5</v>
      </c>
      <c r="H41" s="19">
        <v>88800</v>
      </c>
      <c r="I41" s="19">
        <v>4.8899999999999997</v>
      </c>
    </row>
    <row r="42" spans="1:9" ht="36" customHeight="1">
      <c r="A42" s="16" t="s">
        <v>328</v>
      </c>
      <c r="B42" s="553" t="s">
        <v>329</v>
      </c>
      <c r="C42" s="554"/>
      <c r="D42" s="555" t="s">
        <v>61</v>
      </c>
      <c r="E42" s="556"/>
      <c r="F42" s="16" t="s">
        <v>88</v>
      </c>
      <c r="G42" s="18">
        <v>3.43E-5</v>
      </c>
      <c r="H42" s="19">
        <v>506498.46</v>
      </c>
      <c r="I42" s="19">
        <v>17.37</v>
      </c>
    </row>
    <row r="43" spans="1:9" ht="15" customHeight="1">
      <c r="A43" s="1"/>
      <c r="B43" s="1"/>
      <c r="C43" s="1"/>
      <c r="D43" s="1"/>
      <c r="E43" s="1"/>
      <c r="F43" s="1"/>
      <c r="G43" s="549" t="s">
        <v>144</v>
      </c>
      <c r="H43" s="550"/>
      <c r="I43" s="20">
        <v>22.26</v>
      </c>
    </row>
    <row r="44" spans="1:9" ht="15" customHeight="1">
      <c r="A44" s="1"/>
      <c r="B44" s="1"/>
      <c r="C44" s="1"/>
      <c r="D44" s="1"/>
      <c r="E44" s="1"/>
      <c r="F44" s="1"/>
      <c r="G44" s="545" t="s">
        <v>50</v>
      </c>
      <c r="H44" s="546"/>
      <c r="I44" s="3">
        <v>22.26</v>
      </c>
    </row>
    <row r="45" spans="1:9" ht="9.9499999999999993" customHeight="1">
      <c r="A45" s="1"/>
      <c r="B45" s="1"/>
      <c r="C45" s="1"/>
      <c r="D45" s="540" t="s">
        <v>48</v>
      </c>
      <c r="E45" s="541"/>
      <c r="F45" s="541"/>
      <c r="G45" s="1"/>
      <c r="H45" s="1"/>
      <c r="I45" s="1"/>
    </row>
    <row r="46" spans="1:9" ht="20.100000000000001" customHeight="1">
      <c r="A46" s="542" t="s">
        <v>354</v>
      </c>
      <c r="B46" s="543"/>
      <c r="C46" s="543"/>
      <c r="D46" s="543"/>
      <c r="E46" s="543"/>
      <c r="F46" s="543"/>
      <c r="G46" s="543"/>
      <c r="H46" s="543"/>
      <c r="I46" s="543"/>
    </row>
    <row r="47" spans="1:9" ht="15" customHeight="1">
      <c r="A47" s="547" t="s">
        <v>138</v>
      </c>
      <c r="B47" s="548"/>
      <c r="C47" s="548"/>
      <c r="D47" s="551" t="s">
        <v>54</v>
      </c>
      <c r="E47" s="552"/>
      <c r="F47" s="15" t="s">
        <v>55</v>
      </c>
      <c r="G47" s="15" t="s">
        <v>56</v>
      </c>
      <c r="H47" s="15" t="s">
        <v>57</v>
      </c>
      <c r="I47" s="15" t="s">
        <v>58</v>
      </c>
    </row>
    <row r="48" spans="1:9" ht="36" customHeight="1">
      <c r="A48" s="16" t="s">
        <v>326</v>
      </c>
      <c r="B48" s="553" t="s">
        <v>327</v>
      </c>
      <c r="C48" s="554"/>
      <c r="D48" s="555" t="s">
        <v>61</v>
      </c>
      <c r="E48" s="556"/>
      <c r="F48" s="16" t="s">
        <v>88</v>
      </c>
      <c r="G48" s="18">
        <v>7.3000000000000004E-6</v>
      </c>
      <c r="H48" s="19">
        <v>88800</v>
      </c>
      <c r="I48" s="19">
        <v>0.64</v>
      </c>
    </row>
    <row r="49" spans="1:9" ht="36" customHeight="1">
      <c r="A49" s="16" t="s">
        <v>328</v>
      </c>
      <c r="B49" s="553" t="s">
        <v>329</v>
      </c>
      <c r="C49" s="554"/>
      <c r="D49" s="555" t="s">
        <v>61</v>
      </c>
      <c r="E49" s="556"/>
      <c r="F49" s="16" t="s">
        <v>88</v>
      </c>
      <c r="G49" s="18">
        <v>7.1999999999999997E-6</v>
      </c>
      <c r="H49" s="19">
        <v>506498.46</v>
      </c>
      <c r="I49" s="19">
        <v>3.64</v>
      </c>
    </row>
    <row r="50" spans="1:9" ht="15" customHeight="1">
      <c r="A50" s="1"/>
      <c r="B50" s="1"/>
      <c r="C50" s="1"/>
      <c r="D50" s="1"/>
      <c r="E50" s="1"/>
      <c r="F50" s="1"/>
      <c r="G50" s="549" t="s">
        <v>144</v>
      </c>
      <c r="H50" s="550"/>
      <c r="I50" s="20">
        <v>4.28</v>
      </c>
    </row>
    <row r="51" spans="1:9" ht="15" customHeight="1">
      <c r="A51" s="1"/>
      <c r="B51" s="1"/>
      <c r="C51" s="1"/>
      <c r="D51" s="1"/>
      <c r="E51" s="1"/>
      <c r="F51" s="1"/>
      <c r="G51" s="545" t="s">
        <v>50</v>
      </c>
      <c r="H51" s="546"/>
      <c r="I51" s="3">
        <v>4.28</v>
      </c>
    </row>
    <row r="52" spans="1:9" ht="9.9499999999999993" customHeight="1">
      <c r="A52" s="1"/>
      <c r="B52" s="1"/>
      <c r="C52" s="1"/>
      <c r="D52" s="540" t="s">
        <v>48</v>
      </c>
      <c r="E52" s="541"/>
      <c r="F52" s="541"/>
      <c r="G52" s="1"/>
      <c r="H52" s="1"/>
      <c r="I52" s="1"/>
    </row>
    <row r="53" spans="1:9" ht="20.100000000000001" customHeight="1">
      <c r="A53" s="542" t="s">
        <v>355</v>
      </c>
      <c r="B53" s="543"/>
      <c r="C53" s="543"/>
      <c r="D53" s="543"/>
      <c r="E53" s="543"/>
      <c r="F53" s="543"/>
      <c r="G53" s="543"/>
      <c r="H53" s="543"/>
      <c r="I53" s="543"/>
    </row>
    <row r="54" spans="1:9" ht="15" customHeight="1">
      <c r="A54" s="547" t="s">
        <v>138</v>
      </c>
      <c r="B54" s="548"/>
      <c r="C54" s="548"/>
      <c r="D54" s="551" t="s">
        <v>54</v>
      </c>
      <c r="E54" s="552"/>
      <c r="F54" s="15" t="s">
        <v>55</v>
      </c>
      <c r="G54" s="15" t="s">
        <v>56</v>
      </c>
      <c r="H54" s="15" t="s">
        <v>57</v>
      </c>
      <c r="I54" s="15" t="s">
        <v>58</v>
      </c>
    </row>
    <row r="55" spans="1:9" ht="36" customHeight="1">
      <c r="A55" s="16" t="s">
        <v>326</v>
      </c>
      <c r="B55" s="553" t="s">
        <v>327</v>
      </c>
      <c r="C55" s="554"/>
      <c r="D55" s="555" t="s">
        <v>61</v>
      </c>
      <c r="E55" s="556"/>
      <c r="F55" s="16" t="s">
        <v>88</v>
      </c>
      <c r="G55" s="18">
        <v>5.8000000000000004E-6</v>
      </c>
      <c r="H55" s="19">
        <v>88800</v>
      </c>
      <c r="I55" s="19">
        <v>0.51</v>
      </c>
    </row>
    <row r="56" spans="1:9" ht="36" customHeight="1">
      <c r="A56" s="16" t="s">
        <v>328</v>
      </c>
      <c r="B56" s="553" t="s">
        <v>329</v>
      </c>
      <c r="C56" s="554"/>
      <c r="D56" s="555" t="s">
        <v>61</v>
      </c>
      <c r="E56" s="556"/>
      <c r="F56" s="16" t="s">
        <v>88</v>
      </c>
      <c r="G56" s="18">
        <v>5.6999999999999996E-6</v>
      </c>
      <c r="H56" s="19">
        <v>506498.46</v>
      </c>
      <c r="I56" s="19">
        <v>2.88</v>
      </c>
    </row>
    <row r="57" spans="1:9" ht="15" customHeight="1">
      <c r="A57" s="1"/>
      <c r="B57" s="1"/>
      <c r="C57" s="1"/>
      <c r="D57" s="1"/>
      <c r="E57" s="1"/>
      <c r="F57" s="1"/>
      <c r="G57" s="549" t="s">
        <v>144</v>
      </c>
      <c r="H57" s="550"/>
      <c r="I57" s="20">
        <v>3.39</v>
      </c>
    </row>
    <row r="58" spans="1:9" ht="15" customHeight="1">
      <c r="A58" s="1"/>
      <c r="B58" s="1"/>
      <c r="C58" s="1"/>
      <c r="D58" s="1"/>
      <c r="E58" s="1"/>
      <c r="F58" s="1"/>
      <c r="G58" s="545" t="s">
        <v>50</v>
      </c>
      <c r="H58" s="546"/>
      <c r="I58" s="3">
        <v>3.39</v>
      </c>
    </row>
    <row r="59" spans="1:9" ht="9.9499999999999993" customHeight="1">
      <c r="A59" s="1"/>
      <c r="B59" s="1"/>
      <c r="C59" s="1"/>
      <c r="D59" s="540" t="s">
        <v>48</v>
      </c>
      <c r="E59" s="541"/>
      <c r="F59" s="541"/>
      <c r="G59" s="1"/>
      <c r="H59" s="1"/>
      <c r="I59" s="1"/>
    </row>
    <row r="60" spans="1:9" ht="20.100000000000001" customHeight="1">
      <c r="A60" s="542" t="s">
        <v>356</v>
      </c>
      <c r="B60" s="543"/>
      <c r="C60" s="543"/>
      <c r="D60" s="543"/>
      <c r="E60" s="543"/>
      <c r="F60" s="543"/>
      <c r="G60" s="543"/>
      <c r="H60" s="543"/>
      <c r="I60" s="543"/>
    </row>
    <row r="61" spans="1:9" ht="15" customHeight="1">
      <c r="A61" s="547" t="s">
        <v>64</v>
      </c>
      <c r="B61" s="548"/>
      <c r="C61" s="548"/>
      <c r="D61" s="551" t="s">
        <v>54</v>
      </c>
      <c r="E61" s="552"/>
      <c r="F61" s="15" t="s">
        <v>55</v>
      </c>
      <c r="G61" s="15" t="s">
        <v>56</v>
      </c>
      <c r="H61" s="15" t="s">
        <v>57</v>
      </c>
      <c r="I61" s="15" t="s">
        <v>58</v>
      </c>
    </row>
    <row r="62" spans="1:9" ht="36" customHeight="1">
      <c r="A62" s="16" t="s">
        <v>357</v>
      </c>
      <c r="B62" s="553" t="s">
        <v>358</v>
      </c>
      <c r="C62" s="554"/>
      <c r="D62" s="555" t="s">
        <v>61</v>
      </c>
      <c r="E62" s="556"/>
      <c r="F62" s="16" t="s">
        <v>73</v>
      </c>
      <c r="G62" s="18">
        <v>1</v>
      </c>
      <c r="H62" s="19">
        <v>38.67</v>
      </c>
      <c r="I62" s="19">
        <v>38.67</v>
      </c>
    </row>
    <row r="63" spans="1:9" ht="36" customHeight="1">
      <c r="A63" s="16" t="s">
        <v>359</v>
      </c>
      <c r="B63" s="553" t="s">
        <v>360</v>
      </c>
      <c r="C63" s="554"/>
      <c r="D63" s="555" t="s">
        <v>61</v>
      </c>
      <c r="E63" s="556"/>
      <c r="F63" s="16" t="s">
        <v>73</v>
      </c>
      <c r="G63" s="18">
        <v>1</v>
      </c>
      <c r="H63" s="19">
        <v>185.56</v>
      </c>
      <c r="I63" s="19">
        <v>185.56</v>
      </c>
    </row>
    <row r="64" spans="1:9" ht="15" customHeight="1">
      <c r="A64" s="16" t="s">
        <v>361</v>
      </c>
      <c r="B64" s="553" t="s">
        <v>362</v>
      </c>
      <c r="C64" s="554"/>
      <c r="D64" s="555" t="s">
        <v>61</v>
      </c>
      <c r="E64" s="556"/>
      <c r="F64" s="16" t="s">
        <v>73</v>
      </c>
      <c r="G64" s="18">
        <v>1</v>
      </c>
      <c r="H64" s="19">
        <v>18.68</v>
      </c>
      <c r="I64" s="19">
        <v>18.68</v>
      </c>
    </row>
    <row r="65" spans="1:9" ht="36" customHeight="1">
      <c r="A65" s="16" t="s">
        <v>363</v>
      </c>
      <c r="B65" s="553" t="s">
        <v>364</v>
      </c>
      <c r="C65" s="554"/>
      <c r="D65" s="555" t="s">
        <v>61</v>
      </c>
      <c r="E65" s="556"/>
      <c r="F65" s="16" t="s">
        <v>73</v>
      </c>
      <c r="G65" s="18">
        <v>1</v>
      </c>
      <c r="H65" s="19">
        <v>22.26</v>
      </c>
      <c r="I65" s="19">
        <v>22.26</v>
      </c>
    </row>
    <row r="66" spans="1:9" ht="36" customHeight="1">
      <c r="A66" s="16" t="s">
        <v>365</v>
      </c>
      <c r="B66" s="553" t="s">
        <v>366</v>
      </c>
      <c r="C66" s="554"/>
      <c r="D66" s="555" t="s">
        <v>61</v>
      </c>
      <c r="E66" s="556"/>
      <c r="F66" s="16" t="s">
        <v>73</v>
      </c>
      <c r="G66" s="18">
        <v>1</v>
      </c>
      <c r="H66" s="19">
        <v>4.28</v>
      </c>
      <c r="I66" s="19">
        <v>4.28</v>
      </c>
    </row>
    <row r="67" spans="1:9" ht="36" customHeight="1">
      <c r="A67" s="16" t="s">
        <v>367</v>
      </c>
      <c r="B67" s="553" t="s">
        <v>368</v>
      </c>
      <c r="C67" s="554"/>
      <c r="D67" s="555" t="s">
        <v>61</v>
      </c>
      <c r="E67" s="556"/>
      <c r="F67" s="16" t="s">
        <v>73</v>
      </c>
      <c r="G67" s="18">
        <v>1</v>
      </c>
      <c r="H67" s="19">
        <v>3.39</v>
      </c>
      <c r="I67" s="19">
        <v>3.39</v>
      </c>
    </row>
    <row r="68" spans="1:9" ht="15" customHeight="1">
      <c r="A68" s="1"/>
      <c r="B68" s="1"/>
      <c r="C68" s="1"/>
      <c r="D68" s="1"/>
      <c r="E68" s="1"/>
      <c r="F68" s="1"/>
      <c r="G68" s="549" t="s">
        <v>78</v>
      </c>
      <c r="H68" s="550"/>
      <c r="I68" s="20">
        <v>272.83999999999997</v>
      </c>
    </row>
    <row r="69" spans="1:9" ht="15" customHeight="1">
      <c r="A69" s="1"/>
      <c r="B69" s="1"/>
      <c r="C69" s="1"/>
      <c r="D69" s="1"/>
      <c r="E69" s="1"/>
      <c r="F69" s="1"/>
      <c r="G69" s="545" t="s">
        <v>50</v>
      </c>
      <c r="H69" s="546"/>
      <c r="I69" s="3">
        <v>272.83999999999997</v>
      </c>
    </row>
    <row r="70" spans="1:9" ht="9.9499999999999993" customHeight="1">
      <c r="A70" s="1"/>
      <c r="B70" s="1"/>
      <c r="C70" s="1"/>
      <c r="D70" s="540" t="s">
        <v>48</v>
      </c>
      <c r="E70" s="541"/>
      <c r="F70" s="541"/>
      <c r="G70" s="1"/>
      <c r="H70" s="1"/>
      <c r="I70" s="1"/>
    </row>
    <row r="71" spans="1:9" ht="20.100000000000001" customHeight="1">
      <c r="A71" s="542" t="s">
        <v>369</v>
      </c>
      <c r="B71" s="543"/>
      <c r="C71" s="543"/>
      <c r="D71" s="543"/>
      <c r="E71" s="543"/>
      <c r="F71" s="543"/>
      <c r="G71" s="543"/>
      <c r="H71" s="543"/>
      <c r="I71" s="543"/>
    </row>
    <row r="72" spans="1:9" ht="15" customHeight="1">
      <c r="A72" s="547" t="s">
        <v>64</v>
      </c>
      <c r="B72" s="548"/>
      <c r="C72" s="548"/>
      <c r="D72" s="551" t="s">
        <v>54</v>
      </c>
      <c r="E72" s="552"/>
      <c r="F72" s="15" t="s">
        <v>55</v>
      </c>
      <c r="G72" s="15" t="s">
        <v>56</v>
      </c>
      <c r="H72" s="15" t="s">
        <v>57</v>
      </c>
      <c r="I72" s="15" t="s">
        <v>58</v>
      </c>
    </row>
    <row r="73" spans="1:9" ht="15" customHeight="1">
      <c r="A73" s="16" t="s">
        <v>361</v>
      </c>
      <c r="B73" s="553" t="s">
        <v>362</v>
      </c>
      <c r="C73" s="554"/>
      <c r="D73" s="555" t="s">
        <v>61</v>
      </c>
      <c r="E73" s="556"/>
      <c r="F73" s="16" t="s">
        <v>73</v>
      </c>
      <c r="G73" s="18">
        <v>1</v>
      </c>
      <c r="H73" s="19">
        <v>18.68</v>
      </c>
      <c r="I73" s="19">
        <v>18.68</v>
      </c>
    </row>
    <row r="74" spans="1:9" ht="36" customHeight="1">
      <c r="A74" s="16" t="s">
        <v>363</v>
      </c>
      <c r="B74" s="553" t="s">
        <v>364</v>
      </c>
      <c r="C74" s="554"/>
      <c r="D74" s="555" t="s">
        <v>61</v>
      </c>
      <c r="E74" s="556"/>
      <c r="F74" s="16" t="s">
        <v>73</v>
      </c>
      <c r="G74" s="18">
        <v>1</v>
      </c>
      <c r="H74" s="19">
        <v>22.26</v>
      </c>
      <c r="I74" s="19">
        <v>22.26</v>
      </c>
    </row>
    <row r="75" spans="1:9" ht="36" customHeight="1">
      <c r="A75" s="16" t="s">
        <v>365</v>
      </c>
      <c r="B75" s="553" t="s">
        <v>366</v>
      </c>
      <c r="C75" s="554"/>
      <c r="D75" s="555" t="s">
        <v>61</v>
      </c>
      <c r="E75" s="556"/>
      <c r="F75" s="16" t="s">
        <v>73</v>
      </c>
      <c r="G75" s="18">
        <v>1</v>
      </c>
      <c r="H75" s="19">
        <v>4.28</v>
      </c>
      <c r="I75" s="19">
        <v>4.28</v>
      </c>
    </row>
    <row r="76" spans="1:9" ht="36" customHeight="1">
      <c r="A76" s="16" t="s">
        <v>367</v>
      </c>
      <c r="B76" s="553" t="s">
        <v>368</v>
      </c>
      <c r="C76" s="554"/>
      <c r="D76" s="555" t="s">
        <v>61</v>
      </c>
      <c r="E76" s="556"/>
      <c r="F76" s="16" t="s">
        <v>73</v>
      </c>
      <c r="G76" s="18">
        <v>1</v>
      </c>
      <c r="H76" s="19">
        <v>3.39</v>
      </c>
      <c r="I76" s="19">
        <v>3.39</v>
      </c>
    </row>
    <row r="77" spans="1:9" ht="15" customHeight="1">
      <c r="A77" s="1"/>
      <c r="B77" s="1"/>
      <c r="C77" s="1"/>
      <c r="D77" s="1"/>
      <c r="E77" s="1"/>
      <c r="F77" s="1"/>
      <c r="G77" s="549" t="s">
        <v>78</v>
      </c>
      <c r="H77" s="550"/>
      <c r="I77" s="20">
        <v>48.61</v>
      </c>
    </row>
    <row r="78" spans="1:9" ht="15" customHeight="1">
      <c r="A78" s="1"/>
      <c r="B78" s="1"/>
      <c r="C78" s="1"/>
      <c r="D78" s="1"/>
      <c r="E78" s="1"/>
      <c r="F78" s="1"/>
      <c r="G78" s="545" t="s">
        <v>50</v>
      </c>
      <c r="H78" s="546"/>
      <c r="I78" s="3">
        <v>48.61</v>
      </c>
    </row>
    <row r="79" spans="1:9" ht="9.9499999999999993" customHeight="1">
      <c r="A79" s="1"/>
      <c r="B79" s="1"/>
      <c r="C79" s="1"/>
      <c r="D79" s="540" t="s">
        <v>48</v>
      </c>
      <c r="E79" s="541"/>
      <c r="F79" s="541"/>
      <c r="G79" s="1"/>
      <c r="H79" s="1"/>
      <c r="I79" s="1"/>
    </row>
    <row r="80" spans="1:9" ht="20.100000000000001" customHeight="1">
      <c r="A80" s="542" t="s">
        <v>370</v>
      </c>
      <c r="B80" s="543"/>
      <c r="C80" s="543"/>
      <c r="D80" s="543"/>
      <c r="E80" s="543"/>
      <c r="F80" s="543"/>
      <c r="G80" s="543"/>
      <c r="H80" s="543"/>
      <c r="I80" s="543"/>
    </row>
    <row r="81" spans="1:9" ht="15" customHeight="1">
      <c r="A81" s="547" t="s">
        <v>145</v>
      </c>
      <c r="B81" s="548"/>
      <c r="C81" s="548"/>
      <c r="D81" s="551" t="s">
        <v>54</v>
      </c>
      <c r="E81" s="552"/>
      <c r="F81" s="15" t="s">
        <v>55</v>
      </c>
      <c r="G81" s="15" t="s">
        <v>56</v>
      </c>
      <c r="H81" s="15" t="s">
        <v>57</v>
      </c>
      <c r="I81" s="15" t="s">
        <v>58</v>
      </c>
    </row>
    <row r="82" spans="1:9" ht="15" customHeight="1">
      <c r="A82" s="16" t="s">
        <v>371</v>
      </c>
      <c r="B82" s="553" t="s">
        <v>372</v>
      </c>
      <c r="C82" s="554"/>
      <c r="D82" s="555" t="s">
        <v>61</v>
      </c>
      <c r="E82" s="556"/>
      <c r="F82" s="16" t="s">
        <v>73</v>
      </c>
      <c r="G82" s="18">
        <v>1.72E-2</v>
      </c>
      <c r="H82" s="19">
        <v>10.11</v>
      </c>
      <c r="I82" s="19">
        <v>0.17</v>
      </c>
    </row>
    <row r="83" spans="1:9" ht="15" customHeight="1">
      <c r="A83" s="1"/>
      <c r="B83" s="1"/>
      <c r="C83" s="1"/>
      <c r="D83" s="1"/>
      <c r="E83" s="1"/>
      <c r="F83" s="1"/>
      <c r="G83" s="549" t="s">
        <v>150</v>
      </c>
      <c r="H83" s="550"/>
      <c r="I83" s="20">
        <v>0.17</v>
      </c>
    </row>
    <row r="84" spans="1:9" ht="15" customHeight="1">
      <c r="A84" s="1"/>
      <c r="B84" s="1"/>
      <c r="C84" s="1"/>
      <c r="D84" s="1"/>
      <c r="E84" s="1"/>
      <c r="F84" s="1"/>
      <c r="G84" s="545" t="s">
        <v>50</v>
      </c>
      <c r="H84" s="546"/>
      <c r="I84" s="3">
        <v>0.17</v>
      </c>
    </row>
    <row r="85" spans="1:9" ht="9.9499999999999993" customHeight="1">
      <c r="A85" s="1"/>
      <c r="B85" s="1"/>
      <c r="C85" s="1"/>
      <c r="D85" s="540" t="s">
        <v>48</v>
      </c>
      <c r="E85" s="541"/>
      <c r="F85" s="541"/>
      <c r="G85" s="1"/>
      <c r="H85" s="1"/>
      <c r="I85" s="1"/>
    </row>
    <row r="86" spans="1:9" ht="20.100000000000001" customHeight="1">
      <c r="A86" s="542" t="s">
        <v>373</v>
      </c>
      <c r="B86" s="543"/>
      <c r="C86" s="543"/>
      <c r="D86" s="543"/>
      <c r="E86" s="543"/>
      <c r="F86" s="543"/>
      <c r="G86" s="543"/>
      <c r="H86" s="543"/>
      <c r="I86" s="543"/>
    </row>
    <row r="87" spans="1:9" ht="15" customHeight="1">
      <c r="A87" s="547" t="s">
        <v>337</v>
      </c>
      <c r="B87" s="548"/>
      <c r="C87" s="548"/>
      <c r="D87" s="551" t="s">
        <v>54</v>
      </c>
      <c r="E87" s="552"/>
      <c r="F87" s="15" t="s">
        <v>55</v>
      </c>
      <c r="G87" s="15" t="s">
        <v>56</v>
      </c>
      <c r="H87" s="15" t="s">
        <v>57</v>
      </c>
      <c r="I87" s="15" t="s">
        <v>58</v>
      </c>
    </row>
    <row r="88" spans="1:9" ht="15" customHeight="1">
      <c r="A88" s="16" t="s">
        <v>338</v>
      </c>
      <c r="B88" s="553" t="s">
        <v>339</v>
      </c>
      <c r="C88" s="554"/>
      <c r="D88" s="555" t="s">
        <v>61</v>
      </c>
      <c r="E88" s="556"/>
      <c r="F88" s="16" t="s">
        <v>73</v>
      </c>
      <c r="G88" s="18">
        <v>1</v>
      </c>
      <c r="H88" s="19">
        <v>2.83</v>
      </c>
      <c r="I88" s="19">
        <v>2.83</v>
      </c>
    </row>
    <row r="89" spans="1:9" ht="15" customHeight="1">
      <c r="A89" s="16" t="s">
        <v>340</v>
      </c>
      <c r="B89" s="553" t="s">
        <v>341</v>
      </c>
      <c r="C89" s="554"/>
      <c r="D89" s="555" t="s">
        <v>61</v>
      </c>
      <c r="E89" s="556"/>
      <c r="F89" s="16" t="s">
        <v>73</v>
      </c>
      <c r="G89" s="18">
        <v>1</v>
      </c>
      <c r="H89" s="19">
        <v>0.88</v>
      </c>
      <c r="I89" s="19">
        <v>0.88</v>
      </c>
    </row>
    <row r="90" spans="1:9" ht="15" customHeight="1">
      <c r="A90" s="16" t="s">
        <v>342</v>
      </c>
      <c r="B90" s="553" t="s">
        <v>343</v>
      </c>
      <c r="C90" s="554"/>
      <c r="D90" s="555" t="s">
        <v>61</v>
      </c>
      <c r="E90" s="556"/>
      <c r="F90" s="16" t="s">
        <v>73</v>
      </c>
      <c r="G90" s="18">
        <v>1</v>
      </c>
      <c r="H90" s="19">
        <v>0.81</v>
      </c>
      <c r="I90" s="19">
        <v>0.81</v>
      </c>
    </row>
    <row r="91" spans="1:9" ht="15" customHeight="1">
      <c r="A91" s="16" t="s">
        <v>344</v>
      </c>
      <c r="B91" s="553" t="s">
        <v>345</v>
      </c>
      <c r="C91" s="554"/>
      <c r="D91" s="555" t="s">
        <v>61</v>
      </c>
      <c r="E91" s="556"/>
      <c r="F91" s="16" t="s">
        <v>73</v>
      </c>
      <c r="G91" s="18">
        <v>1</v>
      </c>
      <c r="H91" s="19">
        <v>0.06</v>
      </c>
      <c r="I91" s="19">
        <v>0.06</v>
      </c>
    </row>
    <row r="92" spans="1:9" ht="20.100000000000001" customHeight="1">
      <c r="A92" s="16" t="s">
        <v>374</v>
      </c>
      <c r="B92" s="553" t="s">
        <v>375</v>
      </c>
      <c r="C92" s="554"/>
      <c r="D92" s="555" t="s">
        <v>61</v>
      </c>
      <c r="E92" s="556"/>
      <c r="F92" s="16" t="s">
        <v>73</v>
      </c>
      <c r="G92" s="18">
        <v>1</v>
      </c>
      <c r="H92" s="19">
        <v>0.56000000000000005</v>
      </c>
      <c r="I92" s="19">
        <v>0.56000000000000005</v>
      </c>
    </row>
    <row r="93" spans="1:9" ht="20.100000000000001" customHeight="1">
      <c r="A93" s="16" t="s">
        <v>376</v>
      </c>
      <c r="B93" s="553" t="s">
        <v>377</v>
      </c>
      <c r="C93" s="554"/>
      <c r="D93" s="555" t="s">
        <v>61</v>
      </c>
      <c r="E93" s="556"/>
      <c r="F93" s="16" t="s">
        <v>73</v>
      </c>
      <c r="G93" s="18">
        <v>1</v>
      </c>
      <c r="H93" s="19">
        <v>1.1499999999999999</v>
      </c>
      <c r="I93" s="19">
        <v>1.1499999999999999</v>
      </c>
    </row>
    <row r="94" spans="1:9" ht="17.100000000000001" customHeight="1">
      <c r="A94" s="1"/>
      <c r="B94" s="1"/>
      <c r="C94" s="1"/>
      <c r="D94" s="1"/>
      <c r="E94" s="1"/>
      <c r="F94" s="1"/>
      <c r="G94" s="549" t="s">
        <v>350</v>
      </c>
      <c r="H94" s="550"/>
      <c r="I94" s="20">
        <v>6.29</v>
      </c>
    </row>
    <row r="95" spans="1:9" ht="15" customHeight="1">
      <c r="A95" s="547" t="s">
        <v>145</v>
      </c>
      <c r="B95" s="548"/>
      <c r="C95" s="548"/>
      <c r="D95" s="551" t="s">
        <v>54</v>
      </c>
      <c r="E95" s="552"/>
      <c r="F95" s="15" t="s">
        <v>55</v>
      </c>
      <c r="G95" s="15" t="s">
        <v>56</v>
      </c>
      <c r="H95" s="15" t="s">
        <v>57</v>
      </c>
      <c r="I95" s="15" t="s">
        <v>58</v>
      </c>
    </row>
    <row r="96" spans="1:9" ht="15" customHeight="1">
      <c r="A96" s="16" t="s">
        <v>371</v>
      </c>
      <c r="B96" s="553" t="s">
        <v>372</v>
      </c>
      <c r="C96" s="554"/>
      <c r="D96" s="555" t="s">
        <v>61</v>
      </c>
      <c r="E96" s="556"/>
      <c r="F96" s="16" t="s">
        <v>73</v>
      </c>
      <c r="G96" s="18">
        <v>1</v>
      </c>
      <c r="H96" s="19">
        <v>10.11</v>
      </c>
      <c r="I96" s="19">
        <v>10.11</v>
      </c>
    </row>
    <row r="97" spans="1:9" ht="15" customHeight="1">
      <c r="A97" s="1"/>
      <c r="B97" s="1"/>
      <c r="C97" s="1"/>
      <c r="D97" s="1"/>
      <c r="E97" s="1"/>
      <c r="F97" s="1"/>
      <c r="G97" s="549" t="s">
        <v>150</v>
      </c>
      <c r="H97" s="550"/>
      <c r="I97" s="20">
        <v>10.11</v>
      </c>
    </row>
    <row r="98" spans="1:9" ht="15" customHeight="1">
      <c r="A98" s="547" t="s">
        <v>64</v>
      </c>
      <c r="B98" s="548"/>
      <c r="C98" s="548"/>
      <c r="D98" s="551" t="s">
        <v>54</v>
      </c>
      <c r="E98" s="552"/>
      <c r="F98" s="15" t="s">
        <v>55</v>
      </c>
      <c r="G98" s="15" t="s">
        <v>56</v>
      </c>
      <c r="H98" s="15" t="s">
        <v>57</v>
      </c>
      <c r="I98" s="15" t="s">
        <v>58</v>
      </c>
    </row>
    <row r="99" spans="1:9" ht="20.100000000000001" customHeight="1">
      <c r="A99" s="16" t="s">
        <v>378</v>
      </c>
      <c r="B99" s="553" t="s">
        <v>379</v>
      </c>
      <c r="C99" s="554"/>
      <c r="D99" s="555" t="s">
        <v>61</v>
      </c>
      <c r="E99" s="556"/>
      <c r="F99" s="16" t="s">
        <v>73</v>
      </c>
      <c r="G99" s="18">
        <v>1</v>
      </c>
      <c r="H99" s="19">
        <v>0.17</v>
      </c>
      <c r="I99" s="19">
        <v>0.17</v>
      </c>
    </row>
    <row r="100" spans="1:9" ht="15" customHeight="1">
      <c r="A100" s="1"/>
      <c r="B100" s="1"/>
      <c r="C100" s="1"/>
      <c r="D100" s="1"/>
      <c r="E100" s="1"/>
      <c r="F100" s="1"/>
      <c r="G100" s="549" t="s">
        <v>78</v>
      </c>
      <c r="H100" s="550"/>
      <c r="I100" s="20">
        <v>0.17</v>
      </c>
    </row>
    <row r="101" spans="1:9" ht="15" customHeight="1">
      <c r="A101" s="1"/>
      <c r="B101" s="1"/>
      <c r="C101" s="1"/>
      <c r="D101" s="1"/>
      <c r="E101" s="1"/>
      <c r="F101" s="1"/>
      <c r="G101" s="545" t="s">
        <v>50</v>
      </c>
      <c r="H101" s="546"/>
      <c r="I101" s="3">
        <v>16.57</v>
      </c>
    </row>
    <row r="102" spans="1:9" ht="9.9499999999999993" customHeight="1">
      <c r="A102" s="1"/>
      <c r="B102" s="1"/>
      <c r="C102" s="1"/>
      <c r="D102" s="540" t="s">
        <v>48</v>
      </c>
      <c r="E102" s="541"/>
      <c r="F102" s="541"/>
      <c r="G102" s="1"/>
      <c r="H102" s="1"/>
      <c r="I102" s="1"/>
    </row>
    <row r="103" spans="1:9" ht="20.100000000000001" customHeight="1">
      <c r="A103" s="542" t="s">
        <v>380</v>
      </c>
      <c r="B103" s="543"/>
      <c r="C103" s="543"/>
      <c r="D103" s="543"/>
      <c r="E103" s="543"/>
      <c r="F103" s="543"/>
      <c r="G103" s="543"/>
      <c r="H103" s="543"/>
      <c r="I103" s="543"/>
    </row>
    <row r="104" spans="1:9" ht="15" customHeight="1">
      <c r="A104" s="547" t="s">
        <v>145</v>
      </c>
      <c r="B104" s="548"/>
      <c r="C104" s="548"/>
      <c r="D104" s="551" t="s">
        <v>54</v>
      </c>
      <c r="E104" s="552"/>
      <c r="F104" s="15" t="s">
        <v>55</v>
      </c>
      <c r="G104" s="15" t="s">
        <v>56</v>
      </c>
      <c r="H104" s="15" t="s">
        <v>57</v>
      </c>
      <c r="I104" s="15" t="s">
        <v>58</v>
      </c>
    </row>
    <row r="105" spans="1:9" ht="20.100000000000001" customHeight="1">
      <c r="A105" s="16" t="s">
        <v>381</v>
      </c>
      <c r="B105" s="553" t="s">
        <v>382</v>
      </c>
      <c r="C105" s="554"/>
      <c r="D105" s="555" t="s">
        <v>61</v>
      </c>
      <c r="E105" s="556"/>
      <c r="F105" s="16" t="s">
        <v>73</v>
      </c>
      <c r="G105" s="18">
        <v>9.4000000000000004E-3</v>
      </c>
      <c r="H105" s="19">
        <v>14.04</v>
      </c>
      <c r="I105" s="19">
        <v>0.13</v>
      </c>
    </row>
    <row r="106" spans="1:9" ht="15" customHeight="1">
      <c r="A106" s="1"/>
      <c r="B106" s="1"/>
      <c r="C106" s="1"/>
      <c r="D106" s="1"/>
      <c r="E106" s="1"/>
      <c r="F106" s="1"/>
      <c r="G106" s="549" t="s">
        <v>150</v>
      </c>
      <c r="H106" s="550"/>
      <c r="I106" s="20">
        <v>0.13</v>
      </c>
    </row>
    <row r="107" spans="1:9" ht="15" customHeight="1">
      <c r="A107" s="1"/>
      <c r="B107" s="1"/>
      <c r="C107" s="1"/>
      <c r="D107" s="1"/>
      <c r="E107" s="1"/>
      <c r="F107" s="1"/>
      <c r="G107" s="545" t="s">
        <v>50</v>
      </c>
      <c r="H107" s="546"/>
      <c r="I107" s="3">
        <v>0.13</v>
      </c>
    </row>
    <row r="108" spans="1:9" ht="9.9499999999999993" customHeight="1">
      <c r="A108" s="1"/>
      <c r="B108" s="1"/>
      <c r="C108" s="1"/>
      <c r="D108" s="540" t="s">
        <v>48</v>
      </c>
      <c r="E108" s="541"/>
      <c r="F108" s="541"/>
      <c r="G108" s="1"/>
      <c r="H108" s="1"/>
      <c r="I108" s="1"/>
    </row>
    <row r="109" spans="1:9" ht="20.100000000000001" customHeight="1">
      <c r="A109" s="542" t="s">
        <v>383</v>
      </c>
      <c r="B109" s="543"/>
      <c r="C109" s="543"/>
      <c r="D109" s="543"/>
      <c r="E109" s="543"/>
      <c r="F109" s="543"/>
      <c r="G109" s="543"/>
      <c r="H109" s="543"/>
      <c r="I109" s="543"/>
    </row>
    <row r="110" spans="1:9" ht="15" customHeight="1">
      <c r="A110" s="547" t="s">
        <v>337</v>
      </c>
      <c r="B110" s="548"/>
      <c r="C110" s="548"/>
      <c r="D110" s="551" t="s">
        <v>54</v>
      </c>
      <c r="E110" s="552"/>
      <c r="F110" s="15" t="s">
        <v>55</v>
      </c>
      <c r="G110" s="15" t="s">
        <v>56</v>
      </c>
      <c r="H110" s="15" t="s">
        <v>57</v>
      </c>
      <c r="I110" s="15" t="s">
        <v>58</v>
      </c>
    </row>
    <row r="111" spans="1:9" ht="15" customHeight="1">
      <c r="A111" s="16" t="s">
        <v>338</v>
      </c>
      <c r="B111" s="553" t="s">
        <v>339</v>
      </c>
      <c r="C111" s="554"/>
      <c r="D111" s="555" t="s">
        <v>61</v>
      </c>
      <c r="E111" s="556"/>
      <c r="F111" s="16" t="s">
        <v>73</v>
      </c>
      <c r="G111" s="18">
        <v>1</v>
      </c>
      <c r="H111" s="19">
        <v>2.83</v>
      </c>
      <c r="I111" s="19">
        <v>2.83</v>
      </c>
    </row>
    <row r="112" spans="1:9" ht="15" customHeight="1">
      <c r="A112" s="16" t="s">
        <v>340</v>
      </c>
      <c r="B112" s="553" t="s">
        <v>341</v>
      </c>
      <c r="C112" s="554"/>
      <c r="D112" s="555" t="s">
        <v>61</v>
      </c>
      <c r="E112" s="556"/>
      <c r="F112" s="16" t="s">
        <v>73</v>
      </c>
      <c r="G112" s="18">
        <v>1</v>
      </c>
      <c r="H112" s="19">
        <v>0.88</v>
      </c>
      <c r="I112" s="19">
        <v>0.88</v>
      </c>
    </row>
    <row r="113" spans="1:9" ht="15" customHeight="1">
      <c r="A113" s="16" t="s">
        <v>342</v>
      </c>
      <c r="B113" s="553" t="s">
        <v>343</v>
      </c>
      <c r="C113" s="554"/>
      <c r="D113" s="555" t="s">
        <v>61</v>
      </c>
      <c r="E113" s="556"/>
      <c r="F113" s="16" t="s">
        <v>73</v>
      </c>
      <c r="G113" s="18">
        <v>1</v>
      </c>
      <c r="H113" s="19">
        <v>0.81</v>
      </c>
      <c r="I113" s="19">
        <v>0.81</v>
      </c>
    </row>
    <row r="114" spans="1:9" ht="15" customHeight="1">
      <c r="A114" s="16" t="s">
        <v>344</v>
      </c>
      <c r="B114" s="553" t="s">
        <v>345</v>
      </c>
      <c r="C114" s="554"/>
      <c r="D114" s="555" t="s">
        <v>61</v>
      </c>
      <c r="E114" s="556"/>
      <c r="F114" s="16" t="s">
        <v>73</v>
      </c>
      <c r="G114" s="18">
        <v>1</v>
      </c>
      <c r="H114" s="19">
        <v>0.06</v>
      </c>
      <c r="I114" s="19">
        <v>0.06</v>
      </c>
    </row>
    <row r="115" spans="1:9" ht="20.100000000000001" customHeight="1">
      <c r="A115" s="16" t="s">
        <v>346</v>
      </c>
      <c r="B115" s="553" t="s">
        <v>347</v>
      </c>
      <c r="C115" s="554"/>
      <c r="D115" s="555" t="s">
        <v>61</v>
      </c>
      <c r="E115" s="556"/>
      <c r="F115" s="16" t="s">
        <v>73</v>
      </c>
      <c r="G115" s="18">
        <v>1</v>
      </c>
      <c r="H115" s="19">
        <v>0.01</v>
      </c>
      <c r="I115" s="19">
        <v>0.01</v>
      </c>
    </row>
    <row r="116" spans="1:9" ht="20.100000000000001" customHeight="1">
      <c r="A116" s="16" t="s">
        <v>348</v>
      </c>
      <c r="B116" s="553" t="s">
        <v>349</v>
      </c>
      <c r="C116" s="554"/>
      <c r="D116" s="555" t="s">
        <v>61</v>
      </c>
      <c r="E116" s="556"/>
      <c r="F116" s="16" t="s">
        <v>73</v>
      </c>
      <c r="G116" s="18">
        <v>1</v>
      </c>
      <c r="H116" s="19">
        <v>0.76</v>
      </c>
      <c r="I116" s="19">
        <v>0.76</v>
      </c>
    </row>
    <row r="117" spans="1:9" ht="17.100000000000001" customHeight="1">
      <c r="A117" s="1"/>
      <c r="B117" s="1"/>
      <c r="C117" s="1"/>
      <c r="D117" s="1"/>
      <c r="E117" s="1"/>
      <c r="F117" s="1"/>
      <c r="G117" s="549" t="s">
        <v>350</v>
      </c>
      <c r="H117" s="550"/>
      <c r="I117" s="20">
        <v>5.35</v>
      </c>
    </row>
    <row r="118" spans="1:9" ht="15" customHeight="1">
      <c r="A118" s="547" t="s">
        <v>145</v>
      </c>
      <c r="B118" s="548"/>
      <c r="C118" s="548"/>
      <c r="D118" s="551" t="s">
        <v>54</v>
      </c>
      <c r="E118" s="552"/>
      <c r="F118" s="15" t="s">
        <v>55</v>
      </c>
      <c r="G118" s="15" t="s">
        <v>56</v>
      </c>
      <c r="H118" s="15" t="s">
        <v>57</v>
      </c>
      <c r="I118" s="15" t="s">
        <v>58</v>
      </c>
    </row>
    <row r="119" spans="1:9" ht="20.100000000000001" customHeight="1">
      <c r="A119" s="16" t="s">
        <v>381</v>
      </c>
      <c r="B119" s="553" t="s">
        <v>382</v>
      </c>
      <c r="C119" s="554"/>
      <c r="D119" s="555" t="s">
        <v>61</v>
      </c>
      <c r="E119" s="556"/>
      <c r="F119" s="16" t="s">
        <v>73</v>
      </c>
      <c r="G119" s="18">
        <v>1</v>
      </c>
      <c r="H119" s="19">
        <v>14.04</v>
      </c>
      <c r="I119" s="19">
        <v>14.04</v>
      </c>
    </row>
    <row r="120" spans="1:9" ht="15" customHeight="1">
      <c r="A120" s="1"/>
      <c r="B120" s="1"/>
      <c r="C120" s="1"/>
      <c r="D120" s="1"/>
      <c r="E120" s="1"/>
      <c r="F120" s="1"/>
      <c r="G120" s="549" t="s">
        <v>150</v>
      </c>
      <c r="H120" s="550"/>
      <c r="I120" s="20">
        <v>14.04</v>
      </c>
    </row>
    <row r="121" spans="1:9" ht="15" customHeight="1">
      <c r="A121" s="547" t="s">
        <v>64</v>
      </c>
      <c r="B121" s="548"/>
      <c r="C121" s="548"/>
      <c r="D121" s="551" t="s">
        <v>54</v>
      </c>
      <c r="E121" s="552"/>
      <c r="F121" s="15" t="s">
        <v>55</v>
      </c>
      <c r="G121" s="15" t="s">
        <v>56</v>
      </c>
      <c r="H121" s="15" t="s">
        <v>57</v>
      </c>
      <c r="I121" s="15" t="s">
        <v>58</v>
      </c>
    </row>
    <row r="122" spans="1:9" ht="20.100000000000001" customHeight="1">
      <c r="A122" s="16" t="s">
        <v>384</v>
      </c>
      <c r="B122" s="553" t="s">
        <v>385</v>
      </c>
      <c r="C122" s="554"/>
      <c r="D122" s="555" t="s">
        <v>61</v>
      </c>
      <c r="E122" s="556"/>
      <c r="F122" s="16" t="s">
        <v>73</v>
      </c>
      <c r="G122" s="18">
        <v>1</v>
      </c>
      <c r="H122" s="19">
        <v>0.13</v>
      </c>
      <c r="I122" s="19">
        <v>0.13</v>
      </c>
    </row>
    <row r="123" spans="1:9" ht="15" customHeight="1">
      <c r="A123" s="1"/>
      <c r="B123" s="1"/>
      <c r="C123" s="1"/>
      <c r="D123" s="1"/>
      <c r="E123" s="1"/>
      <c r="F123" s="1"/>
      <c r="G123" s="549" t="s">
        <v>78</v>
      </c>
      <c r="H123" s="550"/>
      <c r="I123" s="20">
        <v>0.13</v>
      </c>
    </row>
    <row r="124" spans="1:9" ht="15" customHeight="1">
      <c r="A124" s="1"/>
      <c r="B124" s="1"/>
      <c r="C124" s="1"/>
      <c r="D124" s="1"/>
      <c r="E124" s="1"/>
      <c r="F124" s="1"/>
      <c r="G124" s="545" t="s">
        <v>50</v>
      </c>
      <c r="H124" s="546"/>
      <c r="I124" s="3">
        <v>19.52</v>
      </c>
    </row>
    <row r="125" spans="1:9" ht="9.9499999999999993" customHeight="1">
      <c r="A125" s="1"/>
      <c r="B125" s="1"/>
      <c r="C125" s="1"/>
      <c r="D125" s="540" t="s">
        <v>48</v>
      </c>
      <c r="E125" s="541"/>
      <c r="F125" s="541"/>
      <c r="G125" s="1"/>
      <c r="H125" s="1"/>
      <c r="I125" s="1"/>
    </row>
    <row r="126" spans="1:9" ht="20.100000000000001" customHeight="1">
      <c r="A126" s="542" t="s">
        <v>386</v>
      </c>
      <c r="B126" s="543"/>
      <c r="C126" s="543"/>
      <c r="D126" s="543"/>
      <c r="E126" s="543"/>
      <c r="F126" s="543"/>
      <c r="G126" s="543"/>
      <c r="H126" s="543"/>
      <c r="I126" s="543"/>
    </row>
    <row r="127" spans="1:9" ht="15" customHeight="1">
      <c r="A127" s="547" t="s">
        <v>138</v>
      </c>
      <c r="B127" s="548"/>
      <c r="C127" s="548"/>
      <c r="D127" s="551" t="s">
        <v>54</v>
      </c>
      <c r="E127" s="552"/>
      <c r="F127" s="15" t="s">
        <v>55</v>
      </c>
      <c r="G127" s="15" t="s">
        <v>56</v>
      </c>
      <c r="H127" s="15" t="s">
        <v>57</v>
      </c>
      <c r="I127" s="15" t="s">
        <v>58</v>
      </c>
    </row>
    <row r="128" spans="1:9" ht="20.100000000000001" customHeight="1">
      <c r="A128" s="16" t="s">
        <v>387</v>
      </c>
      <c r="B128" s="553" t="s">
        <v>388</v>
      </c>
      <c r="C128" s="554"/>
      <c r="D128" s="555" t="s">
        <v>61</v>
      </c>
      <c r="E128" s="556"/>
      <c r="F128" s="16" t="s">
        <v>88</v>
      </c>
      <c r="G128" s="18">
        <v>5.3300000000000001E-5</v>
      </c>
      <c r="H128" s="19">
        <v>13506.52</v>
      </c>
      <c r="I128" s="19">
        <v>0.71</v>
      </c>
    </row>
    <row r="129" spans="1:9" ht="15" customHeight="1">
      <c r="A129" s="1"/>
      <c r="B129" s="1"/>
      <c r="C129" s="1"/>
      <c r="D129" s="1"/>
      <c r="E129" s="1"/>
      <c r="F129" s="1"/>
      <c r="G129" s="549" t="s">
        <v>144</v>
      </c>
      <c r="H129" s="550"/>
      <c r="I129" s="20">
        <v>0.71</v>
      </c>
    </row>
    <row r="130" spans="1:9" ht="15" customHeight="1">
      <c r="A130" s="1"/>
      <c r="B130" s="1"/>
      <c r="C130" s="1"/>
      <c r="D130" s="1"/>
      <c r="E130" s="1"/>
      <c r="F130" s="1"/>
      <c r="G130" s="545" t="s">
        <v>50</v>
      </c>
      <c r="H130" s="546"/>
      <c r="I130" s="3">
        <v>0.71</v>
      </c>
    </row>
    <row r="131" spans="1:9" ht="9.9499999999999993" customHeight="1">
      <c r="A131" s="1"/>
      <c r="B131" s="1"/>
      <c r="C131" s="1"/>
      <c r="D131" s="540" t="s">
        <v>48</v>
      </c>
      <c r="E131" s="541"/>
      <c r="F131" s="541"/>
      <c r="G131" s="1"/>
      <c r="H131" s="1"/>
      <c r="I131" s="1"/>
    </row>
    <row r="132" spans="1:9" ht="20.100000000000001" customHeight="1">
      <c r="A132" s="542" t="s">
        <v>389</v>
      </c>
      <c r="B132" s="543"/>
      <c r="C132" s="543"/>
      <c r="D132" s="543"/>
      <c r="E132" s="543"/>
      <c r="F132" s="543"/>
      <c r="G132" s="543"/>
      <c r="H132" s="543"/>
      <c r="I132" s="543"/>
    </row>
    <row r="133" spans="1:9" ht="15" customHeight="1">
      <c r="A133" s="547" t="s">
        <v>138</v>
      </c>
      <c r="B133" s="548"/>
      <c r="C133" s="548"/>
      <c r="D133" s="551" t="s">
        <v>54</v>
      </c>
      <c r="E133" s="552"/>
      <c r="F133" s="15" t="s">
        <v>55</v>
      </c>
      <c r="G133" s="15" t="s">
        <v>56</v>
      </c>
      <c r="H133" s="15" t="s">
        <v>57</v>
      </c>
      <c r="I133" s="15" t="s">
        <v>58</v>
      </c>
    </row>
    <row r="134" spans="1:9" ht="20.100000000000001" customHeight="1">
      <c r="A134" s="16" t="s">
        <v>387</v>
      </c>
      <c r="B134" s="553" t="s">
        <v>388</v>
      </c>
      <c r="C134" s="554"/>
      <c r="D134" s="555" t="s">
        <v>61</v>
      </c>
      <c r="E134" s="556"/>
      <c r="F134" s="16" t="s">
        <v>88</v>
      </c>
      <c r="G134" s="18">
        <v>7.4000000000000003E-6</v>
      </c>
      <c r="H134" s="19">
        <v>13506.52</v>
      </c>
      <c r="I134" s="19">
        <v>0.09</v>
      </c>
    </row>
    <row r="135" spans="1:9" ht="15" customHeight="1">
      <c r="A135" s="1"/>
      <c r="B135" s="1"/>
      <c r="C135" s="1"/>
      <c r="D135" s="1"/>
      <c r="E135" s="1"/>
      <c r="F135" s="1"/>
      <c r="G135" s="549" t="s">
        <v>144</v>
      </c>
      <c r="H135" s="550"/>
      <c r="I135" s="20">
        <v>0.09</v>
      </c>
    </row>
    <row r="136" spans="1:9" ht="15" customHeight="1">
      <c r="A136" s="1"/>
      <c r="B136" s="1"/>
      <c r="C136" s="1"/>
      <c r="D136" s="1"/>
      <c r="E136" s="1"/>
      <c r="F136" s="1"/>
      <c r="G136" s="545" t="s">
        <v>50</v>
      </c>
      <c r="H136" s="546"/>
      <c r="I136" s="3">
        <v>0.09</v>
      </c>
    </row>
    <row r="137" spans="1:9" ht="9.9499999999999993" customHeight="1">
      <c r="A137" s="1"/>
      <c r="B137" s="1"/>
      <c r="C137" s="1"/>
      <c r="D137" s="540" t="s">
        <v>48</v>
      </c>
      <c r="E137" s="541"/>
      <c r="F137" s="541"/>
      <c r="G137" s="1"/>
      <c r="H137" s="1"/>
      <c r="I137" s="1"/>
    </row>
    <row r="138" spans="1:9" ht="20.100000000000001" customHeight="1">
      <c r="A138" s="542" t="s">
        <v>390</v>
      </c>
      <c r="B138" s="543"/>
      <c r="C138" s="543"/>
      <c r="D138" s="543"/>
      <c r="E138" s="543"/>
      <c r="F138" s="543"/>
      <c r="G138" s="543"/>
      <c r="H138" s="543"/>
      <c r="I138" s="543"/>
    </row>
    <row r="139" spans="1:9" ht="15" customHeight="1">
      <c r="A139" s="547" t="s">
        <v>138</v>
      </c>
      <c r="B139" s="548"/>
      <c r="C139" s="548"/>
      <c r="D139" s="551" t="s">
        <v>54</v>
      </c>
      <c r="E139" s="552"/>
      <c r="F139" s="15" t="s">
        <v>55</v>
      </c>
      <c r="G139" s="15" t="s">
        <v>56</v>
      </c>
      <c r="H139" s="15" t="s">
        <v>57</v>
      </c>
      <c r="I139" s="15" t="s">
        <v>58</v>
      </c>
    </row>
    <row r="140" spans="1:9" ht="20.100000000000001" customHeight="1">
      <c r="A140" s="16" t="s">
        <v>387</v>
      </c>
      <c r="B140" s="553" t="s">
        <v>388</v>
      </c>
      <c r="C140" s="554"/>
      <c r="D140" s="555" t="s">
        <v>61</v>
      </c>
      <c r="E140" s="556"/>
      <c r="F140" s="16" t="s">
        <v>88</v>
      </c>
      <c r="G140" s="18">
        <v>6.6699999999999995E-5</v>
      </c>
      <c r="H140" s="19">
        <v>13506.52</v>
      </c>
      <c r="I140" s="19">
        <v>0.9</v>
      </c>
    </row>
    <row r="141" spans="1:9" ht="15" customHeight="1">
      <c r="A141" s="1"/>
      <c r="B141" s="1"/>
      <c r="C141" s="1"/>
      <c r="D141" s="1"/>
      <c r="E141" s="1"/>
      <c r="F141" s="1"/>
      <c r="G141" s="549" t="s">
        <v>144</v>
      </c>
      <c r="H141" s="550"/>
      <c r="I141" s="20">
        <v>0.9</v>
      </c>
    </row>
    <row r="142" spans="1:9" ht="15" customHeight="1">
      <c r="A142" s="1"/>
      <c r="B142" s="1"/>
      <c r="C142" s="1"/>
      <c r="D142" s="1"/>
      <c r="E142" s="1"/>
      <c r="F142" s="1"/>
      <c r="G142" s="545" t="s">
        <v>50</v>
      </c>
      <c r="H142" s="546"/>
      <c r="I142" s="3">
        <v>0.9</v>
      </c>
    </row>
    <row r="143" spans="1:9" ht="9.9499999999999993" customHeight="1">
      <c r="A143" s="1"/>
      <c r="B143" s="1"/>
      <c r="C143" s="1"/>
      <c r="D143" s="540" t="s">
        <v>48</v>
      </c>
      <c r="E143" s="541"/>
      <c r="F143" s="541"/>
      <c r="G143" s="1"/>
      <c r="H143" s="1"/>
      <c r="I143" s="1"/>
    </row>
    <row r="144" spans="1:9" ht="20.100000000000001" customHeight="1">
      <c r="A144" s="542" t="s">
        <v>391</v>
      </c>
      <c r="B144" s="543"/>
      <c r="C144" s="543"/>
      <c r="D144" s="543"/>
      <c r="E144" s="543"/>
      <c r="F144" s="543"/>
      <c r="G144" s="543"/>
      <c r="H144" s="543"/>
      <c r="I144" s="543"/>
    </row>
    <row r="145" spans="1:9" ht="15" customHeight="1">
      <c r="A145" s="547" t="s">
        <v>53</v>
      </c>
      <c r="B145" s="548"/>
      <c r="C145" s="548"/>
      <c r="D145" s="551" t="s">
        <v>54</v>
      </c>
      <c r="E145" s="552"/>
      <c r="F145" s="15" t="s">
        <v>55</v>
      </c>
      <c r="G145" s="15" t="s">
        <v>56</v>
      </c>
      <c r="H145" s="15" t="s">
        <v>57</v>
      </c>
      <c r="I145" s="15" t="s">
        <v>58</v>
      </c>
    </row>
    <row r="146" spans="1:9" ht="15" customHeight="1">
      <c r="A146" s="16" t="s">
        <v>392</v>
      </c>
      <c r="B146" s="553" t="s">
        <v>393</v>
      </c>
      <c r="C146" s="554"/>
      <c r="D146" s="555" t="s">
        <v>61</v>
      </c>
      <c r="E146" s="556"/>
      <c r="F146" s="16" t="s">
        <v>131</v>
      </c>
      <c r="G146" s="18">
        <v>1.03</v>
      </c>
      <c r="H146" s="19">
        <v>6.62</v>
      </c>
      <c r="I146" s="19">
        <v>6.81</v>
      </c>
    </row>
    <row r="147" spans="1:9" ht="15" customHeight="1">
      <c r="A147" s="1"/>
      <c r="B147" s="1"/>
      <c r="C147" s="1"/>
      <c r="D147" s="1"/>
      <c r="E147" s="1"/>
      <c r="F147" s="1"/>
      <c r="G147" s="549" t="s">
        <v>63</v>
      </c>
      <c r="H147" s="550"/>
      <c r="I147" s="20">
        <v>6.81</v>
      </c>
    </row>
    <row r="148" spans="1:9" ht="15" customHeight="1">
      <c r="A148" s="1"/>
      <c r="B148" s="1"/>
      <c r="C148" s="1"/>
      <c r="D148" s="1"/>
      <c r="E148" s="1"/>
      <c r="F148" s="1"/>
      <c r="G148" s="545" t="s">
        <v>50</v>
      </c>
      <c r="H148" s="546"/>
      <c r="I148" s="3">
        <v>6.81</v>
      </c>
    </row>
    <row r="149" spans="1:9" ht="9.9499999999999993" customHeight="1">
      <c r="A149" s="1"/>
      <c r="B149" s="1"/>
      <c r="C149" s="1"/>
      <c r="D149" s="540" t="s">
        <v>48</v>
      </c>
      <c r="E149" s="541"/>
      <c r="F149" s="541"/>
      <c r="G149" s="1"/>
      <c r="H149" s="1"/>
      <c r="I149" s="1"/>
    </row>
    <row r="150" spans="1:9" ht="20.100000000000001" customHeight="1">
      <c r="A150" s="542" t="s">
        <v>394</v>
      </c>
      <c r="B150" s="543"/>
      <c r="C150" s="543"/>
      <c r="D150" s="543"/>
      <c r="E150" s="543"/>
      <c r="F150" s="543"/>
      <c r="G150" s="543"/>
      <c r="H150" s="543"/>
      <c r="I150" s="543"/>
    </row>
    <row r="151" spans="1:9" ht="15" customHeight="1">
      <c r="A151" s="547" t="s">
        <v>64</v>
      </c>
      <c r="B151" s="548"/>
      <c r="C151" s="548"/>
      <c r="D151" s="551" t="s">
        <v>54</v>
      </c>
      <c r="E151" s="552"/>
      <c r="F151" s="15" t="s">
        <v>55</v>
      </c>
      <c r="G151" s="15" t="s">
        <v>56</v>
      </c>
      <c r="H151" s="15" t="s">
        <v>57</v>
      </c>
      <c r="I151" s="15" t="s">
        <v>58</v>
      </c>
    </row>
    <row r="152" spans="1:9" ht="20.100000000000001" customHeight="1">
      <c r="A152" s="16" t="s">
        <v>395</v>
      </c>
      <c r="B152" s="553" t="s">
        <v>396</v>
      </c>
      <c r="C152" s="554"/>
      <c r="D152" s="555" t="s">
        <v>61</v>
      </c>
      <c r="E152" s="556"/>
      <c r="F152" s="16" t="s">
        <v>73</v>
      </c>
      <c r="G152" s="18">
        <v>1</v>
      </c>
      <c r="H152" s="19">
        <v>19.52</v>
      </c>
      <c r="I152" s="19">
        <v>19.52</v>
      </c>
    </row>
    <row r="153" spans="1:9" ht="27.95" customHeight="1">
      <c r="A153" s="16" t="s">
        <v>397</v>
      </c>
      <c r="B153" s="553" t="s">
        <v>398</v>
      </c>
      <c r="C153" s="554"/>
      <c r="D153" s="555" t="s">
        <v>61</v>
      </c>
      <c r="E153" s="556"/>
      <c r="F153" s="16" t="s">
        <v>73</v>
      </c>
      <c r="G153" s="18">
        <v>1</v>
      </c>
      <c r="H153" s="19">
        <v>0.71</v>
      </c>
      <c r="I153" s="19">
        <v>0.71</v>
      </c>
    </row>
    <row r="154" spans="1:9" ht="27.95" customHeight="1">
      <c r="A154" s="16" t="s">
        <v>399</v>
      </c>
      <c r="B154" s="553" t="s">
        <v>400</v>
      </c>
      <c r="C154" s="554"/>
      <c r="D154" s="555" t="s">
        <v>61</v>
      </c>
      <c r="E154" s="556"/>
      <c r="F154" s="16" t="s">
        <v>73</v>
      </c>
      <c r="G154" s="18">
        <v>1</v>
      </c>
      <c r="H154" s="19">
        <v>0.09</v>
      </c>
      <c r="I154" s="19">
        <v>0.09</v>
      </c>
    </row>
    <row r="155" spans="1:9" ht="27.95" customHeight="1">
      <c r="A155" s="16" t="s">
        <v>401</v>
      </c>
      <c r="B155" s="553" t="s">
        <v>402</v>
      </c>
      <c r="C155" s="554"/>
      <c r="D155" s="555" t="s">
        <v>61</v>
      </c>
      <c r="E155" s="556"/>
      <c r="F155" s="16" t="s">
        <v>73</v>
      </c>
      <c r="G155" s="18">
        <v>1</v>
      </c>
      <c r="H155" s="19">
        <v>0.9</v>
      </c>
      <c r="I155" s="19">
        <v>0.9</v>
      </c>
    </row>
    <row r="156" spans="1:9" ht="27.95" customHeight="1">
      <c r="A156" s="16" t="s">
        <v>403</v>
      </c>
      <c r="B156" s="553" t="s">
        <v>404</v>
      </c>
      <c r="C156" s="554"/>
      <c r="D156" s="555" t="s">
        <v>61</v>
      </c>
      <c r="E156" s="556"/>
      <c r="F156" s="16" t="s">
        <v>73</v>
      </c>
      <c r="G156" s="18">
        <v>1</v>
      </c>
      <c r="H156" s="19">
        <v>6.81</v>
      </c>
      <c r="I156" s="19">
        <v>6.81</v>
      </c>
    </row>
    <row r="157" spans="1:9" ht="15" customHeight="1">
      <c r="A157" s="1"/>
      <c r="B157" s="1"/>
      <c r="C157" s="1"/>
      <c r="D157" s="1"/>
      <c r="E157" s="1"/>
      <c r="F157" s="1"/>
      <c r="G157" s="549" t="s">
        <v>78</v>
      </c>
      <c r="H157" s="550"/>
      <c r="I157" s="20">
        <v>28.03</v>
      </c>
    </row>
    <row r="158" spans="1:9" ht="15" customHeight="1">
      <c r="A158" s="1"/>
      <c r="B158" s="1"/>
      <c r="C158" s="1"/>
      <c r="D158" s="1"/>
      <c r="E158" s="1"/>
      <c r="F158" s="1"/>
      <c r="G158" s="545" t="s">
        <v>50</v>
      </c>
      <c r="H158" s="546"/>
      <c r="I158" s="3">
        <v>28.03</v>
      </c>
    </row>
    <row r="159" spans="1:9" ht="9.9499999999999993" customHeight="1">
      <c r="A159" s="1"/>
      <c r="B159" s="1"/>
      <c r="C159" s="1"/>
      <c r="D159" s="540" t="s">
        <v>48</v>
      </c>
      <c r="E159" s="541"/>
      <c r="F159" s="541"/>
      <c r="G159" s="1"/>
      <c r="H159" s="1"/>
      <c r="I159" s="1"/>
    </row>
    <row r="160" spans="1:9" ht="20.100000000000001" customHeight="1">
      <c r="A160" s="542" t="s">
        <v>405</v>
      </c>
      <c r="B160" s="543"/>
      <c r="C160" s="543"/>
      <c r="D160" s="543"/>
      <c r="E160" s="543"/>
      <c r="F160" s="543"/>
      <c r="G160" s="543"/>
      <c r="H160" s="543"/>
      <c r="I160" s="543"/>
    </row>
    <row r="161" spans="1:9" ht="15" customHeight="1">
      <c r="A161" s="547" t="s">
        <v>64</v>
      </c>
      <c r="B161" s="548"/>
      <c r="C161" s="548"/>
      <c r="D161" s="551" t="s">
        <v>54</v>
      </c>
      <c r="E161" s="552"/>
      <c r="F161" s="15" t="s">
        <v>55</v>
      </c>
      <c r="G161" s="15" t="s">
        <v>56</v>
      </c>
      <c r="H161" s="15" t="s">
        <v>57</v>
      </c>
      <c r="I161" s="15" t="s">
        <v>58</v>
      </c>
    </row>
    <row r="162" spans="1:9" ht="20.100000000000001" customHeight="1">
      <c r="A162" s="16" t="s">
        <v>395</v>
      </c>
      <c r="B162" s="553" t="s">
        <v>396</v>
      </c>
      <c r="C162" s="554"/>
      <c r="D162" s="555" t="s">
        <v>61</v>
      </c>
      <c r="E162" s="556"/>
      <c r="F162" s="16" t="s">
        <v>73</v>
      </c>
      <c r="G162" s="18">
        <v>1</v>
      </c>
      <c r="H162" s="19">
        <v>19.52</v>
      </c>
      <c r="I162" s="19">
        <v>19.52</v>
      </c>
    </row>
    <row r="163" spans="1:9" ht="27.95" customHeight="1">
      <c r="A163" s="16" t="s">
        <v>397</v>
      </c>
      <c r="B163" s="553" t="s">
        <v>398</v>
      </c>
      <c r="C163" s="554"/>
      <c r="D163" s="555" t="s">
        <v>61</v>
      </c>
      <c r="E163" s="556"/>
      <c r="F163" s="16" t="s">
        <v>73</v>
      </c>
      <c r="G163" s="18">
        <v>1</v>
      </c>
      <c r="H163" s="19">
        <v>0.71</v>
      </c>
      <c r="I163" s="19">
        <v>0.71</v>
      </c>
    </row>
    <row r="164" spans="1:9" ht="27.95" customHeight="1">
      <c r="A164" s="16" t="s">
        <v>399</v>
      </c>
      <c r="B164" s="553" t="s">
        <v>400</v>
      </c>
      <c r="C164" s="554"/>
      <c r="D164" s="555" t="s">
        <v>61</v>
      </c>
      <c r="E164" s="556"/>
      <c r="F164" s="16" t="s">
        <v>73</v>
      </c>
      <c r="G164" s="18">
        <v>1</v>
      </c>
      <c r="H164" s="19">
        <v>0.09</v>
      </c>
      <c r="I164" s="19">
        <v>0.09</v>
      </c>
    </row>
    <row r="165" spans="1:9" ht="15" customHeight="1">
      <c r="A165" s="1"/>
      <c r="B165" s="1"/>
      <c r="C165" s="1"/>
      <c r="D165" s="1"/>
      <c r="E165" s="1"/>
      <c r="F165" s="1"/>
      <c r="G165" s="549" t="s">
        <v>78</v>
      </c>
      <c r="H165" s="550"/>
      <c r="I165" s="20">
        <v>20.32</v>
      </c>
    </row>
    <row r="166" spans="1:9" ht="15" customHeight="1">
      <c r="A166" s="1"/>
      <c r="B166" s="1"/>
      <c r="C166" s="1"/>
      <c r="D166" s="1"/>
      <c r="E166" s="1"/>
      <c r="F166" s="1"/>
      <c r="G166" s="545" t="s">
        <v>50</v>
      </c>
      <c r="H166" s="546"/>
      <c r="I166" s="3">
        <v>20.32</v>
      </c>
    </row>
    <row r="167" spans="1:9" ht="9.9499999999999993" customHeight="1">
      <c r="A167" s="1"/>
      <c r="B167" s="1"/>
      <c r="C167" s="1"/>
      <c r="D167" s="540" t="s">
        <v>48</v>
      </c>
      <c r="E167" s="541"/>
      <c r="F167" s="541"/>
      <c r="G167" s="1"/>
      <c r="H167" s="1"/>
      <c r="I167" s="1"/>
    </row>
    <row r="168" spans="1:9" ht="20.100000000000001" customHeight="1">
      <c r="A168" s="542" t="s">
        <v>406</v>
      </c>
      <c r="B168" s="543"/>
      <c r="C168" s="543"/>
      <c r="D168" s="543"/>
      <c r="E168" s="543"/>
      <c r="F168" s="543"/>
      <c r="G168" s="543"/>
      <c r="H168" s="543"/>
      <c r="I168" s="543"/>
    </row>
    <row r="169" spans="1:9" ht="15" customHeight="1">
      <c r="A169" s="547" t="s">
        <v>145</v>
      </c>
      <c r="B169" s="548"/>
      <c r="C169" s="548"/>
      <c r="D169" s="551" t="s">
        <v>54</v>
      </c>
      <c r="E169" s="552"/>
      <c r="F169" s="15" t="s">
        <v>55</v>
      </c>
      <c r="G169" s="15" t="s">
        <v>56</v>
      </c>
      <c r="H169" s="15" t="s">
        <v>57</v>
      </c>
      <c r="I169" s="15" t="s">
        <v>58</v>
      </c>
    </row>
    <row r="170" spans="1:9" ht="15" customHeight="1">
      <c r="A170" s="16" t="s">
        <v>407</v>
      </c>
      <c r="B170" s="553" t="s">
        <v>408</v>
      </c>
      <c r="C170" s="554"/>
      <c r="D170" s="555" t="s">
        <v>61</v>
      </c>
      <c r="E170" s="556"/>
      <c r="F170" s="16" t="s">
        <v>73</v>
      </c>
      <c r="G170" s="18">
        <v>1.72E-2</v>
      </c>
      <c r="H170" s="19">
        <v>14.17</v>
      </c>
      <c r="I170" s="19">
        <v>0.24</v>
      </c>
    </row>
    <row r="171" spans="1:9" ht="15" customHeight="1">
      <c r="A171" s="1"/>
      <c r="B171" s="1"/>
      <c r="C171" s="1"/>
      <c r="D171" s="1"/>
      <c r="E171" s="1"/>
      <c r="F171" s="1"/>
      <c r="G171" s="549" t="s">
        <v>150</v>
      </c>
      <c r="H171" s="550"/>
      <c r="I171" s="20">
        <v>0.24</v>
      </c>
    </row>
    <row r="172" spans="1:9" ht="15" customHeight="1">
      <c r="A172" s="1"/>
      <c r="B172" s="1"/>
      <c r="C172" s="1"/>
      <c r="D172" s="1"/>
      <c r="E172" s="1"/>
      <c r="F172" s="1"/>
      <c r="G172" s="545" t="s">
        <v>50</v>
      </c>
      <c r="H172" s="546"/>
      <c r="I172" s="3">
        <v>0.24</v>
      </c>
    </row>
    <row r="173" spans="1:9" ht="9.9499999999999993" customHeight="1">
      <c r="A173" s="1"/>
      <c r="B173" s="1"/>
      <c r="C173" s="1"/>
      <c r="D173" s="540" t="s">
        <v>48</v>
      </c>
      <c r="E173" s="541"/>
      <c r="F173" s="541"/>
      <c r="G173" s="1"/>
      <c r="H173" s="1"/>
      <c r="I173" s="1"/>
    </row>
    <row r="174" spans="1:9" ht="20.100000000000001" customHeight="1">
      <c r="A174" s="542" t="s">
        <v>409</v>
      </c>
      <c r="B174" s="543"/>
      <c r="C174" s="543"/>
      <c r="D174" s="543"/>
      <c r="E174" s="543"/>
      <c r="F174" s="543"/>
      <c r="G174" s="543"/>
      <c r="H174" s="543"/>
      <c r="I174" s="543"/>
    </row>
    <row r="175" spans="1:9" ht="15" customHeight="1">
      <c r="A175" s="547" t="s">
        <v>337</v>
      </c>
      <c r="B175" s="548"/>
      <c r="C175" s="548"/>
      <c r="D175" s="551" t="s">
        <v>54</v>
      </c>
      <c r="E175" s="552"/>
      <c r="F175" s="15" t="s">
        <v>55</v>
      </c>
      <c r="G175" s="15" t="s">
        <v>56</v>
      </c>
      <c r="H175" s="15" t="s">
        <v>57</v>
      </c>
      <c r="I175" s="15" t="s">
        <v>58</v>
      </c>
    </row>
    <row r="176" spans="1:9" ht="15" customHeight="1">
      <c r="A176" s="16" t="s">
        <v>338</v>
      </c>
      <c r="B176" s="553" t="s">
        <v>339</v>
      </c>
      <c r="C176" s="554"/>
      <c r="D176" s="555" t="s">
        <v>61</v>
      </c>
      <c r="E176" s="556"/>
      <c r="F176" s="16" t="s">
        <v>73</v>
      </c>
      <c r="G176" s="18">
        <v>1</v>
      </c>
      <c r="H176" s="19">
        <v>2.83</v>
      </c>
      <c r="I176" s="19">
        <v>2.83</v>
      </c>
    </row>
    <row r="177" spans="1:9" ht="15" customHeight="1">
      <c r="A177" s="16" t="s">
        <v>340</v>
      </c>
      <c r="B177" s="553" t="s">
        <v>341</v>
      </c>
      <c r="C177" s="554"/>
      <c r="D177" s="555" t="s">
        <v>61</v>
      </c>
      <c r="E177" s="556"/>
      <c r="F177" s="16" t="s">
        <v>73</v>
      </c>
      <c r="G177" s="18">
        <v>1</v>
      </c>
      <c r="H177" s="19">
        <v>0.88</v>
      </c>
      <c r="I177" s="19">
        <v>0.88</v>
      </c>
    </row>
    <row r="178" spans="1:9" ht="15" customHeight="1">
      <c r="A178" s="16" t="s">
        <v>342</v>
      </c>
      <c r="B178" s="553" t="s">
        <v>343</v>
      </c>
      <c r="C178" s="554"/>
      <c r="D178" s="555" t="s">
        <v>61</v>
      </c>
      <c r="E178" s="556"/>
      <c r="F178" s="16" t="s">
        <v>73</v>
      </c>
      <c r="G178" s="18">
        <v>1</v>
      </c>
      <c r="H178" s="19">
        <v>0.81</v>
      </c>
      <c r="I178" s="19">
        <v>0.81</v>
      </c>
    </row>
    <row r="179" spans="1:9" ht="15" customHeight="1">
      <c r="A179" s="16" t="s">
        <v>344</v>
      </c>
      <c r="B179" s="553" t="s">
        <v>345</v>
      </c>
      <c r="C179" s="554"/>
      <c r="D179" s="555" t="s">
        <v>61</v>
      </c>
      <c r="E179" s="556"/>
      <c r="F179" s="16" t="s">
        <v>73</v>
      </c>
      <c r="G179" s="18">
        <v>1</v>
      </c>
      <c r="H179" s="19">
        <v>0.06</v>
      </c>
      <c r="I179" s="19">
        <v>0.06</v>
      </c>
    </row>
    <row r="180" spans="1:9" ht="20.100000000000001" customHeight="1">
      <c r="A180" s="16" t="s">
        <v>410</v>
      </c>
      <c r="B180" s="553" t="s">
        <v>411</v>
      </c>
      <c r="C180" s="554"/>
      <c r="D180" s="555" t="s">
        <v>61</v>
      </c>
      <c r="E180" s="556"/>
      <c r="F180" s="16" t="s">
        <v>73</v>
      </c>
      <c r="G180" s="18">
        <v>1</v>
      </c>
      <c r="H180" s="19">
        <v>0.74</v>
      </c>
      <c r="I180" s="19">
        <v>0.74</v>
      </c>
    </row>
    <row r="181" spans="1:9" ht="20.100000000000001" customHeight="1">
      <c r="A181" s="16" t="s">
        <v>412</v>
      </c>
      <c r="B181" s="553" t="s">
        <v>413</v>
      </c>
      <c r="C181" s="554"/>
      <c r="D181" s="555" t="s">
        <v>61</v>
      </c>
      <c r="E181" s="556"/>
      <c r="F181" s="16" t="s">
        <v>73</v>
      </c>
      <c r="G181" s="18">
        <v>1</v>
      </c>
      <c r="H181" s="19">
        <v>1.0900000000000001</v>
      </c>
      <c r="I181" s="19">
        <v>1.0900000000000001</v>
      </c>
    </row>
    <row r="182" spans="1:9" ht="17.100000000000001" customHeight="1">
      <c r="A182" s="1"/>
      <c r="B182" s="1"/>
      <c r="C182" s="1"/>
      <c r="D182" s="1"/>
      <c r="E182" s="1"/>
      <c r="F182" s="1"/>
      <c r="G182" s="549" t="s">
        <v>350</v>
      </c>
      <c r="H182" s="550"/>
      <c r="I182" s="20">
        <v>6.41</v>
      </c>
    </row>
    <row r="183" spans="1:9" ht="15" customHeight="1">
      <c r="A183" s="547" t="s">
        <v>145</v>
      </c>
      <c r="B183" s="548"/>
      <c r="C183" s="548"/>
      <c r="D183" s="551" t="s">
        <v>54</v>
      </c>
      <c r="E183" s="552"/>
      <c r="F183" s="15" t="s">
        <v>55</v>
      </c>
      <c r="G183" s="15" t="s">
        <v>56</v>
      </c>
      <c r="H183" s="15" t="s">
        <v>57</v>
      </c>
      <c r="I183" s="15" t="s">
        <v>58</v>
      </c>
    </row>
    <row r="184" spans="1:9" ht="15" customHeight="1">
      <c r="A184" s="16" t="s">
        <v>407</v>
      </c>
      <c r="B184" s="553" t="s">
        <v>408</v>
      </c>
      <c r="C184" s="554"/>
      <c r="D184" s="555" t="s">
        <v>61</v>
      </c>
      <c r="E184" s="556"/>
      <c r="F184" s="16" t="s">
        <v>73</v>
      </c>
      <c r="G184" s="18">
        <v>1</v>
      </c>
      <c r="H184" s="19">
        <v>14.17</v>
      </c>
      <c r="I184" s="19">
        <v>14.17</v>
      </c>
    </row>
    <row r="185" spans="1:9" ht="15" customHeight="1">
      <c r="A185" s="1"/>
      <c r="B185" s="1"/>
      <c r="C185" s="1"/>
      <c r="D185" s="1"/>
      <c r="E185" s="1"/>
      <c r="F185" s="1"/>
      <c r="G185" s="549" t="s">
        <v>150</v>
      </c>
      <c r="H185" s="550"/>
      <c r="I185" s="20">
        <v>14.17</v>
      </c>
    </row>
    <row r="186" spans="1:9" ht="15" customHeight="1">
      <c r="A186" s="547" t="s">
        <v>64</v>
      </c>
      <c r="B186" s="548"/>
      <c r="C186" s="548"/>
      <c r="D186" s="551" t="s">
        <v>54</v>
      </c>
      <c r="E186" s="552"/>
      <c r="F186" s="15" t="s">
        <v>55</v>
      </c>
      <c r="G186" s="15" t="s">
        <v>56</v>
      </c>
      <c r="H186" s="15" t="s">
        <v>57</v>
      </c>
      <c r="I186" s="15" t="s">
        <v>58</v>
      </c>
    </row>
    <row r="187" spans="1:9" ht="20.100000000000001" customHeight="1">
      <c r="A187" s="16" t="s">
        <v>414</v>
      </c>
      <c r="B187" s="553" t="s">
        <v>415</v>
      </c>
      <c r="C187" s="554"/>
      <c r="D187" s="555" t="s">
        <v>61</v>
      </c>
      <c r="E187" s="556"/>
      <c r="F187" s="16" t="s">
        <v>73</v>
      </c>
      <c r="G187" s="18">
        <v>1</v>
      </c>
      <c r="H187" s="19">
        <v>0.24</v>
      </c>
      <c r="I187" s="19">
        <v>0.24</v>
      </c>
    </row>
    <row r="188" spans="1:9" ht="15" customHeight="1">
      <c r="A188" s="1"/>
      <c r="B188" s="1"/>
      <c r="C188" s="1"/>
      <c r="D188" s="1"/>
      <c r="E188" s="1"/>
      <c r="F188" s="1"/>
      <c r="G188" s="549" t="s">
        <v>78</v>
      </c>
      <c r="H188" s="550"/>
      <c r="I188" s="20">
        <v>0.24</v>
      </c>
    </row>
    <row r="189" spans="1:9" ht="15" customHeight="1">
      <c r="A189" s="1"/>
      <c r="B189" s="1"/>
      <c r="C189" s="1"/>
      <c r="D189" s="1"/>
      <c r="E189" s="1"/>
      <c r="F189" s="1"/>
      <c r="G189" s="545" t="s">
        <v>50</v>
      </c>
      <c r="H189" s="546"/>
      <c r="I189" s="3">
        <v>20.82</v>
      </c>
    </row>
    <row r="190" spans="1:9" ht="9.9499999999999993" customHeight="1">
      <c r="A190" s="1"/>
      <c r="B190" s="1"/>
      <c r="C190" s="1"/>
      <c r="D190" s="540" t="s">
        <v>48</v>
      </c>
      <c r="E190" s="541"/>
      <c r="F190" s="541"/>
      <c r="G190" s="1"/>
      <c r="H190" s="1"/>
      <c r="I190" s="1"/>
    </row>
    <row r="191" spans="1:9" ht="20.100000000000001" customHeight="1">
      <c r="A191" s="542" t="s">
        <v>416</v>
      </c>
      <c r="B191" s="543"/>
      <c r="C191" s="543"/>
      <c r="D191" s="543"/>
      <c r="E191" s="543"/>
      <c r="F191" s="543"/>
      <c r="G191" s="543"/>
      <c r="H191" s="543"/>
      <c r="I191" s="543"/>
    </row>
    <row r="192" spans="1:9" ht="15" customHeight="1">
      <c r="A192" s="547" t="s">
        <v>145</v>
      </c>
      <c r="B192" s="548"/>
      <c r="C192" s="548"/>
      <c r="D192" s="551" t="s">
        <v>54</v>
      </c>
      <c r="E192" s="552"/>
      <c r="F192" s="15" t="s">
        <v>55</v>
      </c>
      <c r="G192" s="15" t="s">
        <v>56</v>
      </c>
      <c r="H192" s="15" t="s">
        <v>57</v>
      </c>
      <c r="I192" s="15" t="s">
        <v>58</v>
      </c>
    </row>
    <row r="193" spans="1:9" ht="15" customHeight="1">
      <c r="A193" s="16" t="s">
        <v>417</v>
      </c>
      <c r="B193" s="553" t="s">
        <v>418</v>
      </c>
      <c r="C193" s="554"/>
      <c r="D193" s="555" t="s">
        <v>61</v>
      </c>
      <c r="E193" s="556"/>
      <c r="F193" s="16" t="s">
        <v>73</v>
      </c>
      <c r="G193" s="18">
        <v>6.7000000000000002E-3</v>
      </c>
      <c r="H193" s="19">
        <v>11.56</v>
      </c>
      <c r="I193" s="19">
        <v>7.0000000000000007E-2</v>
      </c>
    </row>
    <row r="194" spans="1:9" ht="15" customHeight="1">
      <c r="A194" s="1"/>
      <c r="B194" s="1"/>
      <c r="C194" s="1"/>
      <c r="D194" s="1"/>
      <c r="E194" s="1"/>
      <c r="F194" s="1"/>
      <c r="G194" s="549" t="s">
        <v>150</v>
      </c>
      <c r="H194" s="550"/>
      <c r="I194" s="20">
        <v>7.0000000000000007E-2</v>
      </c>
    </row>
    <row r="195" spans="1:9" ht="15" customHeight="1">
      <c r="A195" s="1"/>
      <c r="B195" s="1"/>
      <c r="C195" s="1"/>
      <c r="D195" s="1"/>
      <c r="E195" s="1"/>
      <c r="F195" s="1"/>
      <c r="G195" s="545" t="s">
        <v>50</v>
      </c>
      <c r="H195" s="546"/>
      <c r="I195" s="3">
        <v>7.0000000000000007E-2</v>
      </c>
    </row>
    <row r="196" spans="1:9" ht="9.9499999999999993" customHeight="1">
      <c r="A196" s="1"/>
      <c r="B196" s="1"/>
      <c r="C196" s="1"/>
      <c r="D196" s="540" t="s">
        <v>48</v>
      </c>
      <c r="E196" s="541"/>
      <c r="F196" s="541"/>
      <c r="G196" s="1"/>
      <c r="H196" s="1"/>
      <c r="I196" s="1"/>
    </row>
    <row r="197" spans="1:9" ht="20.100000000000001" customHeight="1">
      <c r="A197" s="542" t="s">
        <v>419</v>
      </c>
      <c r="B197" s="543"/>
      <c r="C197" s="543"/>
      <c r="D197" s="543"/>
      <c r="E197" s="543"/>
      <c r="F197" s="543"/>
      <c r="G197" s="543"/>
      <c r="H197" s="543"/>
      <c r="I197" s="543"/>
    </row>
    <row r="198" spans="1:9" ht="15" customHeight="1">
      <c r="A198" s="547" t="s">
        <v>337</v>
      </c>
      <c r="B198" s="548"/>
      <c r="C198" s="548"/>
      <c r="D198" s="551" t="s">
        <v>54</v>
      </c>
      <c r="E198" s="552"/>
      <c r="F198" s="15" t="s">
        <v>55</v>
      </c>
      <c r="G198" s="15" t="s">
        <v>56</v>
      </c>
      <c r="H198" s="15" t="s">
        <v>57</v>
      </c>
      <c r="I198" s="15" t="s">
        <v>58</v>
      </c>
    </row>
    <row r="199" spans="1:9" ht="15" customHeight="1">
      <c r="A199" s="16" t="s">
        <v>338</v>
      </c>
      <c r="B199" s="553" t="s">
        <v>339</v>
      </c>
      <c r="C199" s="554"/>
      <c r="D199" s="555" t="s">
        <v>61</v>
      </c>
      <c r="E199" s="556"/>
      <c r="F199" s="16" t="s">
        <v>73</v>
      </c>
      <c r="G199" s="18">
        <v>1</v>
      </c>
      <c r="H199" s="19">
        <v>2.83</v>
      </c>
      <c r="I199" s="19">
        <v>2.83</v>
      </c>
    </row>
    <row r="200" spans="1:9" ht="15" customHeight="1">
      <c r="A200" s="16" t="s">
        <v>340</v>
      </c>
      <c r="B200" s="553" t="s">
        <v>341</v>
      </c>
      <c r="C200" s="554"/>
      <c r="D200" s="555" t="s">
        <v>61</v>
      </c>
      <c r="E200" s="556"/>
      <c r="F200" s="16" t="s">
        <v>73</v>
      </c>
      <c r="G200" s="18">
        <v>1</v>
      </c>
      <c r="H200" s="19">
        <v>0.88</v>
      </c>
      <c r="I200" s="19">
        <v>0.88</v>
      </c>
    </row>
    <row r="201" spans="1:9" ht="15" customHeight="1">
      <c r="A201" s="16" t="s">
        <v>342</v>
      </c>
      <c r="B201" s="553" t="s">
        <v>343</v>
      </c>
      <c r="C201" s="554"/>
      <c r="D201" s="555" t="s">
        <v>61</v>
      </c>
      <c r="E201" s="556"/>
      <c r="F201" s="16" t="s">
        <v>73</v>
      </c>
      <c r="G201" s="18">
        <v>1</v>
      </c>
      <c r="H201" s="19">
        <v>0.81</v>
      </c>
      <c r="I201" s="19">
        <v>0.81</v>
      </c>
    </row>
    <row r="202" spans="1:9" ht="15" customHeight="1">
      <c r="A202" s="16" t="s">
        <v>344</v>
      </c>
      <c r="B202" s="553" t="s">
        <v>345</v>
      </c>
      <c r="C202" s="554"/>
      <c r="D202" s="555" t="s">
        <v>61</v>
      </c>
      <c r="E202" s="556"/>
      <c r="F202" s="16" t="s">
        <v>73</v>
      </c>
      <c r="G202" s="18">
        <v>1</v>
      </c>
      <c r="H202" s="19">
        <v>0.06</v>
      </c>
      <c r="I202" s="19">
        <v>0.06</v>
      </c>
    </row>
    <row r="203" spans="1:9" ht="20.100000000000001" customHeight="1">
      <c r="A203" s="16" t="s">
        <v>346</v>
      </c>
      <c r="B203" s="553" t="s">
        <v>347</v>
      </c>
      <c r="C203" s="554"/>
      <c r="D203" s="555" t="s">
        <v>61</v>
      </c>
      <c r="E203" s="556"/>
      <c r="F203" s="16" t="s">
        <v>73</v>
      </c>
      <c r="G203" s="18">
        <v>1</v>
      </c>
      <c r="H203" s="19">
        <v>0.01</v>
      </c>
      <c r="I203" s="19">
        <v>0.01</v>
      </c>
    </row>
    <row r="204" spans="1:9" ht="20.100000000000001" customHeight="1">
      <c r="A204" s="16" t="s">
        <v>348</v>
      </c>
      <c r="B204" s="553" t="s">
        <v>349</v>
      </c>
      <c r="C204" s="554"/>
      <c r="D204" s="555" t="s">
        <v>61</v>
      </c>
      <c r="E204" s="556"/>
      <c r="F204" s="16" t="s">
        <v>73</v>
      </c>
      <c r="G204" s="18">
        <v>1</v>
      </c>
      <c r="H204" s="19">
        <v>0.76</v>
      </c>
      <c r="I204" s="19">
        <v>0.76</v>
      </c>
    </row>
    <row r="205" spans="1:9" ht="17.100000000000001" customHeight="1">
      <c r="A205" s="1"/>
      <c r="B205" s="1"/>
      <c r="C205" s="1"/>
      <c r="D205" s="1"/>
      <c r="E205" s="1"/>
      <c r="F205" s="1"/>
      <c r="G205" s="549" t="s">
        <v>350</v>
      </c>
      <c r="H205" s="550"/>
      <c r="I205" s="20">
        <v>5.35</v>
      </c>
    </row>
    <row r="206" spans="1:9" ht="15" customHeight="1">
      <c r="A206" s="547" t="s">
        <v>145</v>
      </c>
      <c r="B206" s="548"/>
      <c r="C206" s="548"/>
      <c r="D206" s="551" t="s">
        <v>54</v>
      </c>
      <c r="E206" s="552"/>
      <c r="F206" s="15" t="s">
        <v>55</v>
      </c>
      <c r="G206" s="15" t="s">
        <v>56</v>
      </c>
      <c r="H206" s="15" t="s">
        <v>57</v>
      </c>
      <c r="I206" s="15" t="s">
        <v>58</v>
      </c>
    </row>
    <row r="207" spans="1:9" ht="15" customHeight="1">
      <c r="A207" s="16" t="s">
        <v>417</v>
      </c>
      <c r="B207" s="553" t="s">
        <v>418</v>
      </c>
      <c r="C207" s="554"/>
      <c r="D207" s="555" t="s">
        <v>61</v>
      </c>
      <c r="E207" s="556"/>
      <c r="F207" s="16" t="s">
        <v>73</v>
      </c>
      <c r="G207" s="18">
        <v>1</v>
      </c>
      <c r="H207" s="19">
        <v>11.56</v>
      </c>
      <c r="I207" s="19">
        <v>11.56</v>
      </c>
    </row>
    <row r="208" spans="1:9" ht="15" customHeight="1">
      <c r="A208" s="1"/>
      <c r="B208" s="1"/>
      <c r="C208" s="1"/>
      <c r="D208" s="1"/>
      <c r="E208" s="1"/>
      <c r="F208" s="1"/>
      <c r="G208" s="549" t="s">
        <v>150</v>
      </c>
      <c r="H208" s="550"/>
      <c r="I208" s="20">
        <v>11.56</v>
      </c>
    </row>
    <row r="209" spans="1:9" ht="15" customHeight="1">
      <c r="A209" s="547" t="s">
        <v>64</v>
      </c>
      <c r="B209" s="548"/>
      <c r="C209" s="548"/>
      <c r="D209" s="551" t="s">
        <v>54</v>
      </c>
      <c r="E209" s="552"/>
      <c r="F209" s="15" t="s">
        <v>55</v>
      </c>
      <c r="G209" s="15" t="s">
        <v>56</v>
      </c>
      <c r="H209" s="15" t="s">
        <v>57</v>
      </c>
      <c r="I209" s="15" t="s">
        <v>58</v>
      </c>
    </row>
    <row r="210" spans="1:9" ht="27.95" customHeight="1">
      <c r="A210" s="16" t="s">
        <v>420</v>
      </c>
      <c r="B210" s="553" t="s">
        <v>421</v>
      </c>
      <c r="C210" s="554"/>
      <c r="D210" s="555" t="s">
        <v>61</v>
      </c>
      <c r="E210" s="556"/>
      <c r="F210" s="16" t="s">
        <v>73</v>
      </c>
      <c r="G210" s="18">
        <v>1</v>
      </c>
      <c r="H210" s="19">
        <v>7.0000000000000007E-2</v>
      </c>
      <c r="I210" s="19">
        <v>7.0000000000000007E-2</v>
      </c>
    </row>
    <row r="211" spans="1:9" ht="15" customHeight="1">
      <c r="A211" s="1"/>
      <c r="B211" s="1"/>
      <c r="C211" s="1"/>
      <c r="D211" s="1"/>
      <c r="E211" s="1"/>
      <c r="F211" s="1"/>
      <c r="G211" s="549" t="s">
        <v>78</v>
      </c>
      <c r="H211" s="550"/>
      <c r="I211" s="20">
        <v>7.0000000000000007E-2</v>
      </c>
    </row>
    <row r="212" spans="1:9" ht="15" customHeight="1">
      <c r="A212" s="1"/>
      <c r="B212" s="1"/>
      <c r="C212" s="1"/>
      <c r="D212" s="1"/>
      <c r="E212" s="1"/>
      <c r="F212" s="1"/>
      <c r="G212" s="545" t="s">
        <v>50</v>
      </c>
      <c r="H212" s="546"/>
      <c r="I212" s="3">
        <v>16.98</v>
      </c>
    </row>
    <row r="213" spans="1:9" ht="9.9499999999999993" customHeight="1">
      <c r="A213" s="1"/>
      <c r="B213" s="1"/>
      <c r="C213" s="1"/>
      <c r="D213" s="540" t="s">
        <v>48</v>
      </c>
      <c r="E213" s="541"/>
      <c r="F213" s="541"/>
      <c r="G213" s="1"/>
      <c r="H213" s="1"/>
      <c r="I213" s="1"/>
    </row>
    <row r="214" spans="1:9" ht="20.100000000000001" customHeight="1">
      <c r="A214" s="542" t="s">
        <v>422</v>
      </c>
      <c r="B214" s="543"/>
      <c r="C214" s="543"/>
      <c r="D214" s="543"/>
      <c r="E214" s="543"/>
      <c r="F214" s="543"/>
      <c r="G214" s="543"/>
      <c r="H214" s="543"/>
      <c r="I214" s="543"/>
    </row>
    <row r="215" spans="1:9" ht="15" customHeight="1">
      <c r="A215" s="547" t="s">
        <v>138</v>
      </c>
      <c r="B215" s="548"/>
      <c r="C215" s="548"/>
      <c r="D215" s="551" t="s">
        <v>54</v>
      </c>
      <c r="E215" s="552"/>
      <c r="F215" s="15" t="s">
        <v>55</v>
      </c>
      <c r="G215" s="15" t="s">
        <v>56</v>
      </c>
      <c r="H215" s="15" t="s">
        <v>57</v>
      </c>
      <c r="I215" s="15" t="s">
        <v>58</v>
      </c>
    </row>
    <row r="216" spans="1:9" ht="27.95" customHeight="1">
      <c r="A216" s="16" t="s">
        <v>423</v>
      </c>
      <c r="B216" s="553" t="s">
        <v>424</v>
      </c>
      <c r="C216" s="554"/>
      <c r="D216" s="555" t="s">
        <v>61</v>
      </c>
      <c r="E216" s="556"/>
      <c r="F216" s="16" t="s">
        <v>88</v>
      </c>
      <c r="G216" s="18">
        <v>6.3999999999999997E-5</v>
      </c>
      <c r="H216" s="19">
        <v>21966.1</v>
      </c>
      <c r="I216" s="19">
        <v>1.4</v>
      </c>
    </row>
    <row r="217" spans="1:9" ht="15" customHeight="1">
      <c r="A217" s="1"/>
      <c r="B217" s="1"/>
      <c r="C217" s="1"/>
      <c r="D217" s="1"/>
      <c r="E217" s="1"/>
      <c r="F217" s="1"/>
      <c r="G217" s="549" t="s">
        <v>144</v>
      </c>
      <c r="H217" s="550"/>
      <c r="I217" s="20">
        <v>1.4</v>
      </c>
    </row>
    <row r="218" spans="1:9" ht="15" customHeight="1">
      <c r="A218" s="1"/>
      <c r="B218" s="1"/>
      <c r="C218" s="1"/>
      <c r="D218" s="1"/>
      <c r="E218" s="1"/>
      <c r="F218" s="1"/>
      <c r="G218" s="545" t="s">
        <v>50</v>
      </c>
      <c r="H218" s="546"/>
      <c r="I218" s="3">
        <v>1.4</v>
      </c>
    </row>
    <row r="219" spans="1:9" ht="9.9499999999999993" customHeight="1">
      <c r="A219" s="1"/>
      <c r="B219" s="1"/>
      <c r="C219" s="1"/>
      <c r="D219" s="540" t="s">
        <v>48</v>
      </c>
      <c r="E219" s="541"/>
      <c r="F219" s="541"/>
      <c r="G219" s="1"/>
      <c r="H219" s="1"/>
      <c r="I219" s="1"/>
    </row>
    <row r="220" spans="1:9" ht="20.100000000000001" customHeight="1">
      <c r="A220" s="542" t="s">
        <v>425</v>
      </c>
      <c r="B220" s="543"/>
      <c r="C220" s="543"/>
      <c r="D220" s="543"/>
      <c r="E220" s="543"/>
      <c r="F220" s="543"/>
      <c r="G220" s="543"/>
      <c r="H220" s="543"/>
      <c r="I220" s="543"/>
    </row>
    <row r="221" spans="1:9" ht="15" customHeight="1">
      <c r="A221" s="547" t="s">
        <v>138</v>
      </c>
      <c r="B221" s="548"/>
      <c r="C221" s="548"/>
      <c r="D221" s="551" t="s">
        <v>54</v>
      </c>
      <c r="E221" s="552"/>
      <c r="F221" s="15" t="s">
        <v>55</v>
      </c>
      <c r="G221" s="15" t="s">
        <v>56</v>
      </c>
      <c r="H221" s="15" t="s">
        <v>57</v>
      </c>
      <c r="I221" s="15" t="s">
        <v>58</v>
      </c>
    </row>
    <row r="222" spans="1:9" ht="27.95" customHeight="1">
      <c r="A222" s="16" t="s">
        <v>423</v>
      </c>
      <c r="B222" s="553" t="s">
        <v>424</v>
      </c>
      <c r="C222" s="554"/>
      <c r="D222" s="555" t="s">
        <v>61</v>
      </c>
      <c r="E222" s="556"/>
      <c r="F222" s="16" t="s">
        <v>88</v>
      </c>
      <c r="G222" s="18">
        <v>7.6000000000000001E-6</v>
      </c>
      <c r="H222" s="19">
        <v>21966.1</v>
      </c>
      <c r="I222" s="19">
        <v>0.16</v>
      </c>
    </row>
    <row r="223" spans="1:9" ht="15" customHeight="1">
      <c r="A223" s="1"/>
      <c r="B223" s="1"/>
      <c r="C223" s="1"/>
      <c r="D223" s="1"/>
      <c r="E223" s="1"/>
      <c r="F223" s="1"/>
      <c r="G223" s="549" t="s">
        <v>144</v>
      </c>
      <c r="H223" s="550"/>
      <c r="I223" s="20">
        <v>0.16</v>
      </c>
    </row>
    <row r="224" spans="1:9" ht="15" customHeight="1">
      <c r="A224" s="1"/>
      <c r="B224" s="1"/>
      <c r="C224" s="1"/>
      <c r="D224" s="1"/>
      <c r="E224" s="1"/>
      <c r="F224" s="1"/>
      <c r="G224" s="545" t="s">
        <v>50</v>
      </c>
      <c r="H224" s="546"/>
      <c r="I224" s="3">
        <v>0.16</v>
      </c>
    </row>
    <row r="225" spans="1:9" ht="9.9499999999999993" customHeight="1">
      <c r="A225" s="1"/>
      <c r="B225" s="1"/>
      <c r="C225" s="1"/>
      <c r="D225" s="540" t="s">
        <v>48</v>
      </c>
      <c r="E225" s="541"/>
      <c r="F225" s="541"/>
      <c r="G225" s="1"/>
      <c r="H225" s="1"/>
      <c r="I225" s="1"/>
    </row>
    <row r="226" spans="1:9" ht="20.100000000000001" customHeight="1">
      <c r="A226" s="542" t="s">
        <v>426</v>
      </c>
      <c r="B226" s="543"/>
      <c r="C226" s="543"/>
      <c r="D226" s="543"/>
      <c r="E226" s="543"/>
      <c r="F226" s="543"/>
      <c r="G226" s="543"/>
      <c r="H226" s="543"/>
      <c r="I226" s="543"/>
    </row>
    <row r="227" spans="1:9" ht="15" customHeight="1">
      <c r="A227" s="547" t="s">
        <v>138</v>
      </c>
      <c r="B227" s="548"/>
      <c r="C227" s="548"/>
      <c r="D227" s="551" t="s">
        <v>54</v>
      </c>
      <c r="E227" s="552"/>
      <c r="F227" s="15" t="s">
        <v>55</v>
      </c>
      <c r="G227" s="15" t="s">
        <v>56</v>
      </c>
      <c r="H227" s="15" t="s">
        <v>57</v>
      </c>
      <c r="I227" s="15" t="s">
        <v>58</v>
      </c>
    </row>
    <row r="228" spans="1:9" ht="27.95" customHeight="1">
      <c r="A228" s="16" t="s">
        <v>423</v>
      </c>
      <c r="B228" s="553" t="s">
        <v>424</v>
      </c>
      <c r="C228" s="554"/>
      <c r="D228" s="555" t="s">
        <v>61</v>
      </c>
      <c r="E228" s="556"/>
      <c r="F228" s="16" t="s">
        <v>88</v>
      </c>
      <c r="G228" s="18">
        <v>6.9999999999999994E-5</v>
      </c>
      <c r="H228" s="19">
        <v>21966.1</v>
      </c>
      <c r="I228" s="19">
        <v>1.53</v>
      </c>
    </row>
    <row r="229" spans="1:9" ht="15" customHeight="1">
      <c r="A229" s="1"/>
      <c r="B229" s="1"/>
      <c r="C229" s="1"/>
      <c r="D229" s="1"/>
      <c r="E229" s="1"/>
      <c r="F229" s="1"/>
      <c r="G229" s="549" t="s">
        <v>144</v>
      </c>
      <c r="H229" s="550"/>
      <c r="I229" s="20">
        <v>1.53</v>
      </c>
    </row>
    <row r="230" spans="1:9" ht="15" customHeight="1">
      <c r="A230" s="1"/>
      <c r="B230" s="1"/>
      <c r="C230" s="1"/>
      <c r="D230" s="1"/>
      <c r="E230" s="1"/>
      <c r="F230" s="1"/>
      <c r="G230" s="545" t="s">
        <v>50</v>
      </c>
      <c r="H230" s="546"/>
      <c r="I230" s="3">
        <v>1.53</v>
      </c>
    </row>
    <row r="231" spans="1:9" ht="9.9499999999999993" customHeight="1">
      <c r="A231" s="1"/>
      <c r="B231" s="1"/>
      <c r="C231" s="1"/>
      <c r="D231" s="540" t="s">
        <v>48</v>
      </c>
      <c r="E231" s="541"/>
      <c r="F231" s="541"/>
      <c r="G231" s="1"/>
      <c r="H231" s="1"/>
      <c r="I231" s="1"/>
    </row>
    <row r="232" spans="1:9" ht="20.100000000000001" customHeight="1">
      <c r="A232" s="542" t="s">
        <v>427</v>
      </c>
      <c r="B232" s="543"/>
      <c r="C232" s="543"/>
      <c r="D232" s="543"/>
      <c r="E232" s="543"/>
      <c r="F232" s="543"/>
      <c r="G232" s="543"/>
      <c r="H232" s="543"/>
      <c r="I232" s="543"/>
    </row>
    <row r="233" spans="1:9" ht="15" customHeight="1">
      <c r="A233" s="547" t="s">
        <v>428</v>
      </c>
      <c r="B233" s="548"/>
      <c r="C233" s="548"/>
      <c r="D233" s="551" t="s">
        <v>54</v>
      </c>
      <c r="E233" s="552"/>
      <c r="F233" s="15" t="s">
        <v>55</v>
      </c>
      <c r="G233" s="15" t="s">
        <v>56</v>
      </c>
      <c r="H233" s="15" t="s">
        <v>57</v>
      </c>
      <c r="I233" s="15" t="s">
        <v>58</v>
      </c>
    </row>
    <row r="234" spans="1:9" ht="15" customHeight="1">
      <c r="A234" s="16" t="s">
        <v>429</v>
      </c>
      <c r="B234" s="553" t="s">
        <v>430</v>
      </c>
      <c r="C234" s="554"/>
      <c r="D234" s="555" t="s">
        <v>61</v>
      </c>
      <c r="E234" s="556"/>
      <c r="F234" s="16" t="s">
        <v>431</v>
      </c>
      <c r="G234" s="18">
        <v>2.5</v>
      </c>
      <c r="H234" s="19">
        <v>0.84</v>
      </c>
      <c r="I234" s="19">
        <v>2.1</v>
      </c>
    </row>
    <row r="235" spans="1:9" ht="15" customHeight="1">
      <c r="A235" s="1"/>
      <c r="B235" s="1"/>
      <c r="C235" s="1"/>
      <c r="D235" s="1"/>
      <c r="E235" s="1"/>
      <c r="F235" s="1"/>
      <c r="G235" s="549" t="s">
        <v>432</v>
      </c>
      <c r="H235" s="550"/>
      <c r="I235" s="20">
        <v>2.1</v>
      </c>
    </row>
    <row r="236" spans="1:9" ht="15" customHeight="1">
      <c r="A236" s="1"/>
      <c r="B236" s="1"/>
      <c r="C236" s="1"/>
      <c r="D236" s="1"/>
      <c r="E236" s="1"/>
      <c r="F236" s="1"/>
      <c r="G236" s="545" t="s">
        <v>50</v>
      </c>
      <c r="H236" s="546"/>
      <c r="I236" s="3">
        <v>2.1</v>
      </c>
    </row>
    <row r="237" spans="1:9" ht="9.9499999999999993" customHeight="1">
      <c r="A237" s="1"/>
      <c r="B237" s="1"/>
      <c r="C237" s="1"/>
      <c r="D237" s="540" t="s">
        <v>48</v>
      </c>
      <c r="E237" s="541"/>
      <c r="F237" s="541"/>
      <c r="G237" s="1"/>
      <c r="H237" s="1"/>
      <c r="I237" s="1"/>
    </row>
    <row r="238" spans="1:9" ht="20.100000000000001" customHeight="1">
      <c r="A238" s="542" t="s">
        <v>433</v>
      </c>
      <c r="B238" s="543"/>
      <c r="C238" s="543"/>
      <c r="D238" s="543"/>
      <c r="E238" s="543"/>
      <c r="F238" s="543"/>
      <c r="G238" s="543"/>
      <c r="H238" s="543"/>
      <c r="I238" s="543"/>
    </row>
    <row r="239" spans="1:9" ht="15" customHeight="1">
      <c r="A239" s="547" t="s">
        <v>64</v>
      </c>
      <c r="B239" s="548"/>
      <c r="C239" s="548"/>
      <c r="D239" s="551" t="s">
        <v>54</v>
      </c>
      <c r="E239" s="552"/>
      <c r="F239" s="15" t="s">
        <v>55</v>
      </c>
      <c r="G239" s="15" t="s">
        <v>56</v>
      </c>
      <c r="H239" s="15" t="s">
        <v>57</v>
      </c>
      <c r="I239" s="15" t="s">
        <v>58</v>
      </c>
    </row>
    <row r="240" spans="1:9" ht="27.95" customHeight="1">
      <c r="A240" s="16" t="s">
        <v>434</v>
      </c>
      <c r="B240" s="553" t="s">
        <v>435</v>
      </c>
      <c r="C240" s="554"/>
      <c r="D240" s="555" t="s">
        <v>61</v>
      </c>
      <c r="E240" s="556"/>
      <c r="F240" s="16" t="s">
        <v>73</v>
      </c>
      <c r="G240" s="18">
        <v>1</v>
      </c>
      <c r="H240" s="19">
        <v>1.4</v>
      </c>
      <c r="I240" s="19">
        <v>1.4</v>
      </c>
    </row>
    <row r="241" spans="1:9" ht="27.95" customHeight="1">
      <c r="A241" s="16" t="s">
        <v>436</v>
      </c>
      <c r="B241" s="553" t="s">
        <v>437</v>
      </c>
      <c r="C241" s="554"/>
      <c r="D241" s="555" t="s">
        <v>61</v>
      </c>
      <c r="E241" s="556"/>
      <c r="F241" s="16" t="s">
        <v>73</v>
      </c>
      <c r="G241" s="18">
        <v>1</v>
      </c>
      <c r="H241" s="19">
        <v>0.16</v>
      </c>
      <c r="I241" s="19">
        <v>0.16</v>
      </c>
    </row>
    <row r="242" spans="1:9" ht="27.95" customHeight="1">
      <c r="A242" s="16" t="s">
        <v>438</v>
      </c>
      <c r="B242" s="553" t="s">
        <v>439</v>
      </c>
      <c r="C242" s="554"/>
      <c r="D242" s="555" t="s">
        <v>61</v>
      </c>
      <c r="E242" s="556"/>
      <c r="F242" s="16" t="s">
        <v>73</v>
      </c>
      <c r="G242" s="18">
        <v>1</v>
      </c>
      <c r="H242" s="19">
        <v>1.53</v>
      </c>
      <c r="I242" s="19">
        <v>1.53</v>
      </c>
    </row>
    <row r="243" spans="1:9" ht="27.95" customHeight="1">
      <c r="A243" s="16" t="s">
        <v>440</v>
      </c>
      <c r="B243" s="553" t="s">
        <v>441</v>
      </c>
      <c r="C243" s="554"/>
      <c r="D243" s="555" t="s">
        <v>61</v>
      </c>
      <c r="E243" s="556"/>
      <c r="F243" s="16" t="s">
        <v>73</v>
      </c>
      <c r="G243" s="18">
        <v>1</v>
      </c>
      <c r="H243" s="19">
        <v>2.1</v>
      </c>
      <c r="I243" s="19">
        <v>2.1</v>
      </c>
    </row>
    <row r="244" spans="1:9" ht="15" customHeight="1">
      <c r="A244" s="1"/>
      <c r="B244" s="1"/>
      <c r="C244" s="1"/>
      <c r="D244" s="1"/>
      <c r="E244" s="1"/>
      <c r="F244" s="1"/>
      <c r="G244" s="549" t="s">
        <v>78</v>
      </c>
      <c r="H244" s="550"/>
      <c r="I244" s="20">
        <v>5.19</v>
      </c>
    </row>
    <row r="245" spans="1:9" ht="15" customHeight="1">
      <c r="A245" s="1"/>
      <c r="B245" s="1"/>
      <c r="C245" s="1"/>
      <c r="D245" s="1"/>
      <c r="E245" s="1"/>
      <c r="F245" s="1"/>
      <c r="G245" s="545" t="s">
        <v>50</v>
      </c>
      <c r="H245" s="546"/>
      <c r="I245" s="3">
        <v>5.19</v>
      </c>
    </row>
    <row r="246" spans="1:9" ht="9.9499999999999993" customHeight="1">
      <c r="A246" s="1"/>
      <c r="B246" s="1"/>
      <c r="C246" s="1"/>
      <c r="D246" s="540" t="s">
        <v>48</v>
      </c>
      <c r="E246" s="541"/>
      <c r="F246" s="541"/>
      <c r="G246" s="1"/>
      <c r="H246" s="1"/>
      <c r="I246" s="1"/>
    </row>
    <row r="247" spans="1:9" ht="20.100000000000001" customHeight="1">
      <c r="A247" s="542" t="s">
        <v>442</v>
      </c>
      <c r="B247" s="543"/>
      <c r="C247" s="543"/>
      <c r="D247" s="543"/>
      <c r="E247" s="543"/>
      <c r="F247" s="543"/>
      <c r="G247" s="543"/>
      <c r="H247" s="543"/>
      <c r="I247" s="543"/>
    </row>
    <row r="248" spans="1:9" ht="15" customHeight="1">
      <c r="A248" s="547" t="s">
        <v>64</v>
      </c>
      <c r="B248" s="548"/>
      <c r="C248" s="548"/>
      <c r="D248" s="551" t="s">
        <v>54</v>
      </c>
      <c r="E248" s="552"/>
      <c r="F248" s="15" t="s">
        <v>55</v>
      </c>
      <c r="G248" s="15" t="s">
        <v>56</v>
      </c>
      <c r="H248" s="15" t="s">
        <v>57</v>
      </c>
      <c r="I248" s="15" t="s">
        <v>58</v>
      </c>
    </row>
    <row r="249" spans="1:9" ht="27.95" customHeight="1">
      <c r="A249" s="16" t="s">
        <v>434</v>
      </c>
      <c r="B249" s="553" t="s">
        <v>435</v>
      </c>
      <c r="C249" s="554"/>
      <c r="D249" s="555" t="s">
        <v>61</v>
      </c>
      <c r="E249" s="556"/>
      <c r="F249" s="16" t="s">
        <v>73</v>
      </c>
      <c r="G249" s="18">
        <v>1</v>
      </c>
      <c r="H249" s="19">
        <v>1.4</v>
      </c>
      <c r="I249" s="19">
        <v>1.4</v>
      </c>
    </row>
    <row r="250" spans="1:9" ht="27.95" customHeight="1">
      <c r="A250" s="16" t="s">
        <v>436</v>
      </c>
      <c r="B250" s="553" t="s">
        <v>437</v>
      </c>
      <c r="C250" s="554"/>
      <c r="D250" s="555" t="s">
        <v>61</v>
      </c>
      <c r="E250" s="556"/>
      <c r="F250" s="16" t="s">
        <v>73</v>
      </c>
      <c r="G250" s="18">
        <v>1</v>
      </c>
      <c r="H250" s="19">
        <v>0.16</v>
      </c>
      <c r="I250" s="19">
        <v>0.16</v>
      </c>
    </row>
    <row r="251" spans="1:9" ht="15" customHeight="1">
      <c r="A251" s="1"/>
      <c r="B251" s="1"/>
      <c r="C251" s="1"/>
      <c r="D251" s="1"/>
      <c r="E251" s="1"/>
      <c r="F251" s="1"/>
      <c r="G251" s="549" t="s">
        <v>78</v>
      </c>
      <c r="H251" s="550"/>
      <c r="I251" s="20">
        <v>1.56</v>
      </c>
    </row>
    <row r="252" spans="1:9" ht="15" customHeight="1">
      <c r="A252" s="1"/>
      <c r="B252" s="1"/>
      <c r="C252" s="1"/>
      <c r="D252" s="1"/>
      <c r="E252" s="1"/>
      <c r="F252" s="1"/>
      <c r="G252" s="545" t="s">
        <v>50</v>
      </c>
      <c r="H252" s="546"/>
      <c r="I252" s="3">
        <v>1.56</v>
      </c>
    </row>
    <row r="253" spans="1:9" ht="9.9499999999999993" customHeight="1">
      <c r="A253" s="1"/>
      <c r="B253" s="1"/>
      <c r="C253" s="1"/>
      <c r="D253" s="540" t="s">
        <v>48</v>
      </c>
      <c r="E253" s="541"/>
      <c r="F253" s="541"/>
      <c r="G253" s="1"/>
      <c r="H253" s="1"/>
      <c r="I253" s="1"/>
    </row>
    <row r="254" spans="1:9" ht="20.100000000000001" customHeight="1">
      <c r="A254" s="542" t="s">
        <v>443</v>
      </c>
      <c r="B254" s="543"/>
      <c r="C254" s="543"/>
      <c r="D254" s="543"/>
      <c r="E254" s="543"/>
      <c r="F254" s="543"/>
      <c r="G254" s="543"/>
      <c r="H254" s="543"/>
      <c r="I254" s="543"/>
    </row>
    <row r="255" spans="1:9" ht="15" customHeight="1">
      <c r="A255" s="547" t="s">
        <v>53</v>
      </c>
      <c r="B255" s="548"/>
      <c r="C255" s="548"/>
      <c r="D255" s="551" t="s">
        <v>54</v>
      </c>
      <c r="E255" s="552"/>
      <c r="F255" s="15" t="s">
        <v>55</v>
      </c>
      <c r="G255" s="15" t="s">
        <v>56</v>
      </c>
      <c r="H255" s="15" t="s">
        <v>57</v>
      </c>
      <c r="I255" s="15" t="s">
        <v>58</v>
      </c>
    </row>
    <row r="256" spans="1:9" ht="20.100000000000001" customHeight="1">
      <c r="A256" s="16" t="s">
        <v>102</v>
      </c>
      <c r="B256" s="553" t="s">
        <v>103</v>
      </c>
      <c r="C256" s="554"/>
      <c r="D256" s="555" t="s">
        <v>61</v>
      </c>
      <c r="E256" s="556"/>
      <c r="F256" s="16" t="s">
        <v>62</v>
      </c>
      <c r="G256" s="18">
        <v>0.83250000000000002</v>
      </c>
      <c r="H256" s="19">
        <v>80</v>
      </c>
      <c r="I256" s="19">
        <v>66.599999999999994</v>
      </c>
    </row>
    <row r="257" spans="1:9" ht="15" customHeight="1">
      <c r="A257" s="16" t="s">
        <v>104</v>
      </c>
      <c r="B257" s="553" t="s">
        <v>105</v>
      </c>
      <c r="C257" s="554"/>
      <c r="D257" s="555" t="s">
        <v>61</v>
      </c>
      <c r="E257" s="556"/>
      <c r="F257" s="16" t="s">
        <v>91</v>
      </c>
      <c r="G257" s="18">
        <v>213.45310000000001</v>
      </c>
      <c r="H257" s="19">
        <v>0.59</v>
      </c>
      <c r="I257" s="19">
        <v>125.93</v>
      </c>
    </row>
    <row r="258" spans="1:9" ht="20.100000000000001" customHeight="1">
      <c r="A258" s="16" t="s">
        <v>106</v>
      </c>
      <c r="B258" s="553" t="s">
        <v>107</v>
      </c>
      <c r="C258" s="554"/>
      <c r="D258" s="555" t="s">
        <v>61</v>
      </c>
      <c r="E258" s="556"/>
      <c r="F258" s="16" t="s">
        <v>62</v>
      </c>
      <c r="G258" s="18">
        <v>0.58209999999999995</v>
      </c>
      <c r="H258" s="19">
        <v>79.430000000000007</v>
      </c>
      <c r="I258" s="19">
        <v>46.23</v>
      </c>
    </row>
    <row r="259" spans="1:9" ht="15" customHeight="1">
      <c r="A259" s="1"/>
      <c r="B259" s="1"/>
      <c r="C259" s="1"/>
      <c r="D259" s="1"/>
      <c r="E259" s="1"/>
      <c r="F259" s="1"/>
      <c r="G259" s="549" t="s">
        <v>63</v>
      </c>
      <c r="H259" s="550"/>
      <c r="I259" s="20">
        <v>238.76</v>
      </c>
    </row>
    <row r="260" spans="1:9" ht="15" customHeight="1">
      <c r="A260" s="547" t="s">
        <v>64</v>
      </c>
      <c r="B260" s="548"/>
      <c r="C260" s="548"/>
      <c r="D260" s="551" t="s">
        <v>54</v>
      </c>
      <c r="E260" s="552"/>
      <c r="F260" s="15" t="s">
        <v>55</v>
      </c>
      <c r="G260" s="15" t="s">
        <v>56</v>
      </c>
      <c r="H260" s="15" t="s">
        <v>57</v>
      </c>
      <c r="I260" s="15" t="s">
        <v>58</v>
      </c>
    </row>
    <row r="261" spans="1:9" ht="15" customHeight="1">
      <c r="A261" s="16" t="s">
        <v>71</v>
      </c>
      <c r="B261" s="553" t="s">
        <v>72</v>
      </c>
      <c r="C261" s="554"/>
      <c r="D261" s="555" t="s">
        <v>61</v>
      </c>
      <c r="E261" s="556"/>
      <c r="F261" s="16" t="s">
        <v>73</v>
      </c>
      <c r="G261" s="18">
        <v>2.1057999999999999</v>
      </c>
      <c r="H261" s="19">
        <v>16.57</v>
      </c>
      <c r="I261" s="19">
        <v>34.89</v>
      </c>
    </row>
    <row r="262" spans="1:9" ht="20.100000000000001" customHeight="1">
      <c r="A262" s="16" t="s">
        <v>108</v>
      </c>
      <c r="B262" s="553" t="s">
        <v>109</v>
      </c>
      <c r="C262" s="554"/>
      <c r="D262" s="555" t="s">
        <v>61</v>
      </c>
      <c r="E262" s="556"/>
      <c r="F262" s="16" t="s">
        <v>73</v>
      </c>
      <c r="G262" s="18">
        <v>1.3314999999999999</v>
      </c>
      <c r="H262" s="19">
        <v>16.98</v>
      </c>
      <c r="I262" s="19">
        <v>22.6</v>
      </c>
    </row>
    <row r="263" spans="1:9" ht="27.95" customHeight="1">
      <c r="A263" s="16" t="s">
        <v>110</v>
      </c>
      <c r="B263" s="553" t="s">
        <v>111</v>
      </c>
      <c r="C263" s="554"/>
      <c r="D263" s="555" t="s">
        <v>61</v>
      </c>
      <c r="E263" s="556"/>
      <c r="F263" s="16" t="s">
        <v>67</v>
      </c>
      <c r="G263" s="18">
        <v>0.68530000000000002</v>
      </c>
      <c r="H263" s="19">
        <v>5.19</v>
      </c>
      <c r="I263" s="19">
        <v>3.55</v>
      </c>
    </row>
    <row r="264" spans="1:9" ht="27.95" customHeight="1">
      <c r="A264" s="16" t="s">
        <v>112</v>
      </c>
      <c r="B264" s="553" t="s">
        <v>113</v>
      </c>
      <c r="C264" s="554"/>
      <c r="D264" s="555" t="s">
        <v>61</v>
      </c>
      <c r="E264" s="556"/>
      <c r="F264" s="16" t="s">
        <v>70</v>
      </c>
      <c r="G264" s="18">
        <v>0.6462</v>
      </c>
      <c r="H264" s="19">
        <v>1.56</v>
      </c>
      <c r="I264" s="19">
        <v>1</v>
      </c>
    </row>
    <row r="265" spans="1:9" ht="15" customHeight="1">
      <c r="A265" s="1"/>
      <c r="B265" s="1"/>
      <c r="C265" s="1"/>
      <c r="D265" s="1"/>
      <c r="E265" s="1"/>
      <c r="F265" s="1"/>
      <c r="G265" s="549" t="s">
        <v>78</v>
      </c>
      <c r="H265" s="550"/>
      <c r="I265" s="20">
        <v>62.04</v>
      </c>
    </row>
    <row r="266" spans="1:9" ht="15" customHeight="1">
      <c r="A266" s="1"/>
      <c r="B266" s="1"/>
      <c r="C266" s="1"/>
      <c r="D266" s="1"/>
      <c r="E266" s="1"/>
      <c r="F266" s="1"/>
      <c r="G266" s="545" t="s">
        <v>50</v>
      </c>
      <c r="H266" s="546"/>
      <c r="I266" s="3">
        <v>300.8</v>
      </c>
    </row>
    <row r="267" spans="1:9" ht="9.9499999999999993" customHeight="1">
      <c r="A267" s="1"/>
      <c r="B267" s="1"/>
      <c r="C267" s="1"/>
      <c r="D267" s="540" t="s">
        <v>48</v>
      </c>
      <c r="E267" s="541"/>
      <c r="F267" s="541"/>
      <c r="G267" s="1"/>
      <c r="H267" s="1"/>
      <c r="I267" s="1"/>
    </row>
    <row r="268" spans="1:9" ht="20.100000000000001" customHeight="1">
      <c r="A268" s="542" t="s">
        <v>444</v>
      </c>
      <c r="B268" s="543"/>
      <c r="C268" s="543"/>
      <c r="D268" s="543"/>
      <c r="E268" s="543"/>
      <c r="F268" s="543"/>
      <c r="G268" s="543"/>
      <c r="H268" s="543"/>
      <c r="I268" s="543"/>
    </row>
    <row r="269" spans="1:9" ht="15" customHeight="1">
      <c r="A269" s="547" t="s">
        <v>145</v>
      </c>
      <c r="B269" s="548"/>
      <c r="C269" s="548"/>
      <c r="D269" s="551" t="s">
        <v>54</v>
      </c>
      <c r="E269" s="552"/>
      <c r="F269" s="15" t="s">
        <v>55</v>
      </c>
      <c r="G269" s="15" t="s">
        <v>56</v>
      </c>
      <c r="H269" s="15" t="s">
        <v>57</v>
      </c>
      <c r="I269" s="15" t="s">
        <v>58</v>
      </c>
    </row>
    <row r="270" spans="1:9" ht="15" customHeight="1">
      <c r="A270" s="16" t="s">
        <v>445</v>
      </c>
      <c r="B270" s="553" t="s">
        <v>446</v>
      </c>
      <c r="C270" s="554"/>
      <c r="D270" s="555" t="s">
        <v>61</v>
      </c>
      <c r="E270" s="556"/>
      <c r="F270" s="16" t="s">
        <v>73</v>
      </c>
      <c r="G270" s="18">
        <v>9.4000000000000004E-3</v>
      </c>
      <c r="H270" s="19">
        <v>9.34</v>
      </c>
      <c r="I270" s="19">
        <v>0.08</v>
      </c>
    </row>
    <row r="271" spans="1:9" ht="15" customHeight="1">
      <c r="A271" s="1"/>
      <c r="B271" s="1"/>
      <c r="C271" s="1"/>
      <c r="D271" s="1"/>
      <c r="E271" s="1"/>
      <c r="F271" s="1"/>
      <c r="G271" s="549" t="s">
        <v>150</v>
      </c>
      <c r="H271" s="550"/>
      <c r="I271" s="20">
        <v>0.08</v>
      </c>
    </row>
    <row r="272" spans="1:9" ht="15" customHeight="1">
      <c r="A272" s="1"/>
      <c r="B272" s="1"/>
      <c r="C272" s="1"/>
      <c r="D272" s="1"/>
      <c r="E272" s="1"/>
      <c r="F272" s="1"/>
      <c r="G272" s="545" t="s">
        <v>50</v>
      </c>
      <c r="H272" s="546"/>
      <c r="I272" s="3">
        <v>0.08</v>
      </c>
    </row>
    <row r="273" spans="1:9" ht="9.9499999999999993" customHeight="1">
      <c r="A273" s="1"/>
      <c r="B273" s="1"/>
      <c r="C273" s="1"/>
      <c r="D273" s="540" t="s">
        <v>48</v>
      </c>
      <c r="E273" s="541"/>
      <c r="F273" s="541"/>
      <c r="G273" s="1"/>
      <c r="H273" s="1"/>
      <c r="I273" s="1"/>
    </row>
    <row r="274" spans="1:9" ht="20.100000000000001" customHeight="1">
      <c r="A274" s="542" t="s">
        <v>447</v>
      </c>
      <c r="B274" s="543"/>
      <c r="C274" s="543"/>
      <c r="D274" s="543"/>
      <c r="E274" s="543"/>
      <c r="F274" s="543"/>
      <c r="G274" s="543"/>
      <c r="H274" s="543"/>
      <c r="I274" s="543"/>
    </row>
    <row r="275" spans="1:9" ht="15" customHeight="1">
      <c r="A275" s="547" t="s">
        <v>337</v>
      </c>
      <c r="B275" s="548"/>
      <c r="C275" s="548"/>
      <c r="D275" s="551" t="s">
        <v>54</v>
      </c>
      <c r="E275" s="552"/>
      <c r="F275" s="15" t="s">
        <v>55</v>
      </c>
      <c r="G275" s="15" t="s">
        <v>56</v>
      </c>
      <c r="H275" s="15" t="s">
        <v>57</v>
      </c>
      <c r="I275" s="15" t="s">
        <v>58</v>
      </c>
    </row>
    <row r="276" spans="1:9" ht="15" customHeight="1">
      <c r="A276" s="16" t="s">
        <v>338</v>
      </c>
      <c r="B276" s="553" t="s">
        <v>339</v>
      </c>
      <c r="C276" s="554"/>
      <c r="D276" s="555" t="s">
        <v>61</v>
      </c>
      <c r="E276" s="556"/>
      <c r="F276" s="16" t="s">
        <v>73</v>
      </c>
      <c r="G276" s="18">
        <v>1</v>
      </c>
      <c r="H276" s="19">
        <v>2.83</v>
      </c>
      <c r="I276" s="19">
        <v>2.83</v>
      </c>
    </row>
    <row r="277" spans="1:9" ht="15" customHeight="1">
      <c r="A277" s="16" t="s">
        <v>340</v>
      </c>
      <c r="B277" s="553" t="s">
        <v>341</v>
      </c>
      <c r="C277" s="554"/>
      <c r="D277" s="555" t="s">
        <v>61</v>
      </c>
      <c r="E277" s="556"/>
      <c r="F277" s="16" t="s">
        <v>73</v>
      </c>
      <c r="G277" s="18">
        <v>1</v>
      </c>
      <c r="H277" s="19">
        <v>0.88</v>
      </c>
      <c r="I277" s="19">
        <v>0.88</v>
      </c>
    </row>
    <row r="278" spans="1:9" ht="15" customHeight="1">
      <c r="A278" s="16" t="s">
        <v>342</v>
      </c>
      <c r="B278" s="553" t="s">
        <v>343</v>
      </c>
      <c r="C278" s="554"/>
      <c r="D278" s="555" t="s">
        <v>61</v>
      </c>
      <c r="E278" s="556"/>
      <c r="F278" s="16" t="s">
        <v>73</v>
      </c>
      <c r="G278" s="18">
        <v>1</v>
      </c>
      <c r="H278" s="19">
        <v>0.81</v>
      </c>
      <c r="I278" s="19">
        <v>0.81</v>
      </c>
    </row>
    <row r="279" spans="1:9" ht="15" customHeight="1">
      <c r="A279" s="16" t="s">
        <v>344</v>
      </c>
      <c r="B279" s="553" t="s">
        <v>345</v>
      </c>
      <c r="C279" s="554"/>
      <c r="D279" s="555" t="s">
        <v>61</v>
      </c>
      <c r="E279" s="556"/>
      <c r="F279" s="16" t="s">
        <v>73</v>
      </c>
      <c r="G279" s="18">
        <v>1</v>
      </c>
      <c r="H279" s="19">
        <v>0.06</v>
      </c>
      <c r="I279" s="19">
        <v>0.06</v>
      </c>
    </row>
    <row r="280" spans="1:9" ht="20.100000000000001" customHeight="1">
      <c r="A280" s="16" t="s">
        <v>410</v>
      </c>
      <c r="B280" s="553" t="s">
        <v>411</v>
      </c>
      <c r="C280" s="554"/>
      <c r="D280" s="555" t="s">
        <v>61</v>
      </c>
      <c r="E280" s="556"/>
      <c r="F280" s="16" t="s">
        <v>73</v>
      </c>
      <c r="G280" s="18">
        <v>1</v>
      </c>
      <c r="H280" s="19">
        <v>0.74</v>
      </c>
      <c r="I280" s="19">
        <v>0.74</v>
      </c>
    </row>
    <row r="281" spans="1:9" ht="20.100000000000001" customHeight="1">
      <c r="A281" s="16" t="s">
        <v>412</v>
      </c>
      <c r="B281" s="553" t="s">
        <v>413</v>
      </c>
      <c r="C281" s="554"/>
      <c r="D281" s="555" t="s">
        <v>61</v>
      </c>
      <c r="E281" s="556"/>
      <c r="F281" s="16" t="s">
        <v>73</v>
      </c>
      <c r="G281" s="18">
        <v>1</v>
      </c>
      <c r="H281" s="19">
        <v>1.0900000000000001</v>
      </c>
      <c r="I281" s="19">
        <v>1.0900000000000001</v>
      </c>
    </row>
    <row r="282" spans="1:9" ht="17.100000000000001" customHeight="1">
      <c r="A282" s="1"/>
      <c r="B282" s="1"/>
      <c r="C282" s="1"/>
      <c r="D282" s="1"/>
      <c r="E282" s="1"/>
      <c r="F282" s="1"/>
      <c r="G282" s="549" t="s">
        <v>350</v>
      </c>
      <c r="H282" s="550"/>
      <c r="I282" s="20">
        <v>6.41</v>
      </c>
    </row>
    <row r="283" spans="1:9" ht="15" customHeight="1">
      <c r="A283" s="547" t="s">
        <v>145</v>
      </c>
      <c r="B283" s="548"/>
      <c r="C283" s="548"/>
      <c r="D283" s="551" t="s">
        <v>54</v>
      </c>
      <c r="E283" s="552"/>
      <c r="F283" s="15" t="s">
        <v>55</v>
      </c>
      <c r="G283" s="15" t="s">
        <v>56</v>
      </c>
      <c r="H283" s="15" t="s">
        <v>57</v>
      </c>
      <c r="I283" s="15" t="s">
        <v>58</v>
      </c>
    </row>
    <row r="284" spans="1:9" ht="15" customHeight="1">
      <c r="A284" s="16" t="s">
        <v>445</v>
      </c>
      <c r="B284" s="553" t="s">
        <v>446</v>
      </c>
      <c r="C284" s="554"/>
      <c r="D284" s="555" t="s">
        <v>61</v>
      </c>
      <c r="E284" s="556"/>
      <c r="F284" s="16" t="s">
        <v>73</v>
      </c>
      <c r="G284" s="18">
        <v>1</v>
      </c>
      <c r="H284" s="19">
        <v>9.34</v>
      </c>
      <c r="I284" s="19">
        <v>9.34</v>
      </c>
    </row>
    <row r="285" spans="1:9" ht="15" customHeight="1">
      <c r="A285" s="1"/>
      <c r="B285" s="1"/>
      <c r="C285" s="1"/>
      <c r="D285" s="1"/>
      <c r="E285" s="1"/>
      <c r="F285" s="1"/>
      <c r="G285" s="549" t="s">
        <v>150</v>
      </c>
      <c r="H285" s="550"/>
      <c r="I285" s="20">
        <v>9.34</v>
      </c>
    </row>
    <row r="286" spans="1:9" ht="15" customHeight="1">
      <c r="A286" s="547" t="s">
        <v>64</v>
      </c>
      <c r="B286" s="548"/>
      <c r="C286" s="548"/>
      <c r="D286" s="551" t="s">
        <v>54</v>
      </c>
      <c r="E286" s="552"/>
      <c r="F286" s="15" t="s">
        <v>55</v>
      </c>
      <c r="G286" s="15" t="s">
        <v>56</v>
      </c>
      <c r="H286" s="15" t="s">
        <v>57</v>
      </c>
      <c r="I286" s="15" t="s">
        <v>58</v>
      </c>
    </row>
    <row r="287" spans="1:9" ht="20.100000000000001" customHeight="1">
      <c r="A287" s="16" t="s">
        <v>448</v>
      </c>
      <c r="B287" s="553" t="s">
        <v>449</v>
      </c>
      <c r="C287" s="554"/>
      <c r="D287" s="555" t="s">
        <v>61</v>
      </c>
      <c r="E287" s="556"/>
      <c r="F287" s="16" t="s">
        <v>73</v>
      </c>
      <c r="G287" s="18">
        <v>1</v>
      </c>
      <c r="H287" s="19">
        <v>0.08</v>
      </c>
      <c r="I287" s="19">
        <v>0.08</v>
      </c>
    </row>
    <row r="288" spans="1:9" ht="15" customHeight="1">
      <c r="A288" s="1"/>
      <c r="B288" s="1"/>
      <c r="C288" s="1"/>
      <c r="D288" s="1"/>
      <c r="E288" s="1"/>
      <c r="F288" s="1"/>
      <c r="G288" s="549" t="s">
        <v>78</v>
      </c>
      <c r="H288" s="550"/>
      <c r="I288" s="20">
        <v>0.08</v>
      </c>
    </row>
    <row r="289" spans="1:9" ht="15" customHeight="1">
      <c r="A289" s="1"/>
      <c r="B289" s="1"/>
      <c r="C289" s="1"/>
      <c r="D289" s="1"/>
      <c r="E289" s="1"/>
      <c r="F289" s="1"/>
      <c r="G289" s="545" t="s">
        <v>50</v>
      </c>
      <c r="H289" s="546"/>
      <c r="I289" s="3">
        <v>15.83</v>
      </c>
    </row>
    <row r="290" spans="1:9" ht="9.9499999999999993" customHeight="1">
      <c r="A290" s="1"/>
      <c r="B290" s="1"/>
      <c r="C290" s="1"/>
      <c r="D290" s="540" t="s">
        <v>48</v>
      </c>
      <c r="E290" s="541"/>
      <c r="F290" s="541"/>
      <c r="G290" s="1"/>
      <c r="H290" s="1"/>
      <c r="I290" s="1"/>
    </row>
    <row r="291" spans="1:9" ht="20.100000000000001" customHeight="1">
      <c r="A291" s="542" t="s">
        <v>450</v>
      </c>
      <c r="B291" s="543"/>
      <c r="C291" s="543"/>
      <c r="D291" s="543"/>
      <c r="E291" s="543"/>
      <c r="F291" s="543"/>
      <c r="G291" s="543"/>
      <c r="H291" s="543"/>
      <c r="I291" s="543"/>
    </row>
    <row r="292" spans="1:9" ht="15" customHeight="1">
      <c r="A292" s="547" t="s">
        <v>145</v>
      </c>
      <c r="B292" s="548"/>
      <c r="C292" s="548"/>
      <c r="D292" s="551" t="s">
        <v>54</v>
      </c>
      <c r="E292" s="552"/>
      <c r="F292" s="15" t="s">
        <v>55</v>
      </c>
      <c r="G292" s="15" t="s">
        <v>56</v>
      </c>
      <c r="H292" s="15" t="s">
        <v>57</v>
      </c>
      <c r="I292" s="15" t="s">
        <v>58</v>
      </c>
    </row>
    <row r="293" spans="1:9" ht="15" customHeight="1">
      <c r="A293" s="16" t="s">
        <v>451</v>
      </c>
      <c r="B293" s="553" t="s">
        <v>452</v>
      </c>
      <c r="C293" s="554"/>
      <c r="D293" s="555" t="s">
        <v>61</v>
      </c>
      <c r="E293" s="556"/>
      <c r="F293" s="16" t="s">
        <v>73</v>
      </c>
      <c r="G293" s="18">
        <v>9.4000000000000004E-3</v>
      </c>
      <c r="H293" s="19">
        <v>14.22</v>
      </c>
      <c r="I293" s="19">
        <v>0.13</v>
      </c>
    </row>
    <row r="294" spans="1:9" ht="15" customHeight="1">
      <c r="A294" s="1"/>
      <c r="B294" s="1"/>
      <c r="C294" s="1"/>
      <c r="D294" s="1"/>
      <c r="E294" s="1"/>
      <c r="F294" s="1"/>
      <c r="G294" s="549" t="s">
        <v>150</v>
      </c>
      <c r="H294" s="550"/>
      <c r="I294" s="20">
        <v>0.13</v>
      </c>
    </row>
    <row r="295" spans="1:9" ht="15" customHeight="1">
      <c r="A295" s="1"/>
      <c r="B295" s="1"/>
      <c r="C295" s="1"/>
      <c r="D295" s="1"/>
      <c r="E295" s="1"/>
      <c r="F295" s="1"/>
      <c r="G295" s="545" t="s">
        <v>50</v>
      </c>
      <c r="H295" s="546"/>
      <c r="I295" s="3">
        <v>0.13</v>
      </c>
    </row>
    <row r="296" spans="1:9" ht="9.9499999999999993" customHeight="1">
      <c r="A296" s="1"/>
      <c r="B296" s="1"/>
      <c r="C296" s="1"/>
      <c r="D296" s="540" t="s">
        <v>48</v>
      </c>
      <c r="E296" s="541"/>
      <c r="F296" s="541"/>
      <c r="G296" s="1"/>
      <c r="H296" s="1"/>
      <c r="I296" s="1"/>
    </row>
    <row r="297" spans="1:9" ht="20.100000000000001" customHeight="1">
      <c r="A297" s="542" t="s">
        <v>453</v>
      </c>
      <c r="B297" s="543"/>
      <c r="C297" s="543"/>
      <c r="D297" s="543"/>
      <c r="E297" s="543"/>
      <c r="F297" s="543"/>
      <c r="G297" s="543"/>
      <c r="H297" s="543"/>
      <c r="I297" s="543"/>
    </row>
    <row r="298" spans="1:9" ht="15" customHeight="1">
      <c r="A298" s="547" t="s">
        <v>337</v>
      </c>
      <c r="B298" s="548"/>
      <c r="C298" s="548"/>
      <c r="D298" s="551" t="s">
        <v>54</v>
      </c>
      <c r="E298" s="552"/>
      <c r="F298" s="15" t="s">
        <v>55</v>
      </c>
      <c r="G298" s="15" t="s">
        <v>56</v>
      </c>
      <c r="H298" s="15" t="s">
        <v>57</v>
      </c>
      <c r="I298" s="15" t="s">
        <v>58</v>
      </c>
    </row>
    <row r="299" spans="1:9" ht="15" customHeight="1">
      <c r="A299" s="16" t="s">
        <v>338</v>
      </c>
      <c r="B299" s="553" t="s">
        <v>339</v>
      </c>
      <c r="C299" s="554"/>
      <c r="D299" s="555" t="s">
        <v>61</v>
      </c>
      <c r="E299" s="556"/>
      <c r="F299" s="16" t="s">
        <v>73</v>
      </c>
      <c r="G299" s="18">
        <v>1</v>
      </c>
      <c r="H299" s="19">
        <v>2.83</v>
      </c>
      <c r="I299" s="19">
        <v>2.83</v>
      </c>
    </row>
    <row r="300" spans="1:9" ht="15" customHeight="1">
      <c r="A300" s="16" t="s">
        <v>340</v>
      </c>
      <c r="B300" s="553" t="s">
        <v>341</v>
      </c>
      <c r="C300" s="554"/>
      <c r="D300" s="555" t="s">
        <v>61</v>
      </c>
      <c r="E300" s="556"/>
      <c r="F300" s="16" t="s">
        <v>73</v>
      </c>
      <c r="G300" s="18">
        <v>1</v>
      </c>
      <c r="H300" s="19">
        <v>0.88</v>
      </c>
      <c r="I300" s="19">
        <v>0.88</v>
      </c>
    </row>
    <row r="301" spans="1:9" ht="15" customHeight="1">
      <c r="A301" s="16" t="s">
        <v>342</v>
      </c>
      <c r="B301" s="553" t="s">
        <v>343</v>
      </c>
      <c r="C301" s="554"/>
      <c r="D301" s="555" t="s">
        <v>61</v>
      </c>
      <c r="E301" s="556"/>
      <c r="F301" s="16" t="s">
        <v>73</v>
      </c>
      <c r="G301" s="18">
        <v>1</v>
      </c>
      <c r="H301" s="19">
        <v>0.81</v>
      </c>
      <c r="I301" s="19">
        <v>0.81</v>
      </c>
    </row>
    <row r="302" spans="1:9" ht="15" customHeight="1">
      <c r="A302" s="16" t="s">
        <v>344</v>
      </c>
      <c r="B302" s="553" t="s">
        <v>345</v>
      </c>
      <c r="C302" s="554"/>
      <c r="D302" s="555" t="s">
        <v>61</v>
      </c>
      <c r="E302" s="556"/>
      <c r="F302" s="16" t="s">
        <v>73</v>
      </c>
      <c r="G302" s="18">
        <v>1</v>
      </c>
      <c r="H302" s="19">
        <v>0.06</v>
      </c>
      <c r="I302" s="19">
        <v>0.06</v>
      </c>
    </row>
    <row r="303" spans="1:9" ht="20.100000000000001" customHeight="1">
      <c r="A303" s="16" t="s">
        <v>410</v>
      </c>
      <c r="B303" s="553" t="s">
        <v>411</v>
      </c>
      <c r="C303" s="554"/>
      <c r="D303" s="555" t="s">
        <v>61</v>
      </c>
      <c r="E303" s="556"/>
      <c r="F303" s="16" t="s">
        <v>73</v>
      </c>
      <c r="G303" s="18">
        <v>1</v>
      </c>
      <c r="H303" s="19">
        <v>0.74</v>
      </c>
      <c r="I303" s="19">
        <v>0.74</v>
      </c>
    </row>
    <row r="304" spans="1:9" ht="20.100000000000001" customHeight="1">
      <c r="A304" s="16" t="s">
        <v>412</v>
      </c>
      <c r="B304" s="553" t="s">
        <v>413</v>
      </c>
      <c r="C304" s="554"/>
      <c r="D304" s="555" t="s">
        <v>61</v>
      </c>
      <c r="E304" s="556"/>
      <c r="F304" s="16" t="s">
        <v>73</v>
      </c>
      <c r="G304" s="18">
        <v>1</v>
      </c>
      <c r="H304" s="19">
        <v>1.0900000000000001</v>
      </c>
      <c r="I304" s="19">
        <v>1.0900000000000001</v>
      </c>
    </row>
    <row r="305" spans="1:9" ht="17.100000000000001" customHeight="1">
      <c r="A305" s="1"/>
      <c r="B305" s="1"/>
      <c r="C305" s="1"/>
      <c r="D305" s="1"/>
      <c r="E305" s="1"/>
      <c r="F305" s="1"/>
      <c r="G305" s="549" t="s">
        <v>350</v>
      </c>
      <c r="H305" s="550"/>
      <c r="I305" s="20">
        <v>6.41</v>
      </c>
    </row>
    <row r="306" spans="1:9" ht="15" customHeight="1">
      <c r="A306" s="547" t="s">
        <v>145</v>
      </c>
      <c r="B306" s="548"/>
      <c r="C306" s="548"/>
      <c r="D306" s="551" t="s">
        <v>54</v>
      </c>
      <c r="E306" s="552"/>
      <c r="F306" s="15" t="s">
        <v>55</v>
      </c>
      <c r="G306" s="15" t="s">
        <v>56</v>
      </c>
      <c r="H306" s="15" t="s">
        <v>57</v>
      </c>
      <c r="I306" s="15" t="s">
        <v>58</v>
      </c>
    </row>
    <row r="307" spans="1:9" ht="15" customHeight="1">
      <c r="A307" s="16" t="s">
        <v>451</v>
      </c>
      <c r="B307" s="553" t="s">
        <v>452</v>
      </c>
      <c r="C307" s="554"/>
      <c r="D307" s="555" t="s">
        <v>61</v>
      </c>
      <c r="E307" s="556"/>
      <c r="F307" s="16" t="s">
        <v>73</v>
      </c>
      <c r="G307" s="18">
        <v>1</v>
      </c>
      <c r="H307" s="19">
        <v>14.22</v>
      </c>
      <c r="I307" s="19">
        <v>14.22</v>
      </c>
    </row>
    <row r="308" spans="1:9" ht="15" customHeight="1">
      <c r="A308" s="1"/>
      <c r="B308" s="1"/>
      <c r="C308" s="1"/>
      <c r="D308" s="1"/>
      <c r="E308" s="1"/>
      <c r="F308" s="1"/>
      <c r="G308" s="549" t="s">
        <v>150</v>
      </c>
      <c r="H308" s="550"/>
      <c r="I308" s="20">
        <v>14.22</v>
      </c>
    </row>
    <row r="309" spans="1:9" ht="15" customHeight="1">
      <c r="A309" s="547" t="s">
        <v>64</v>
      </c>
      <c r="B309" s="548"/>
      <c r="C309" s="548"/>
      <c r="D309" s="551" t="s">
        <v>54</v>
      </c>
      <c r="E309" s="552"/>
      <c r="F309" s="15" t="s">
        <v>55</v>
      </c>
      <c r="G309" s="15" t="s">
        <v>56</v>
      </c>
      <c r="H309" s="15" t="s">
        <v>57</v>
      </c>
      <c r="I309" s="15" t="s">
        <v>58</v>
      </c>
    </row>
    <row r="310" spans="1:9" ht="20.100000000000001" customHeight="1">
      <c r="A310" s="16" t="s">
        <v>454</v>
      </c>
      <c r="B310" s="553" t="s">
        <v>455</v>
      </c>
      <c r="C310" s="554"/>
      <c r="D310" s="555" t="s">
        <v>61</v>
      </c>
      <c r="E310" s="556"/>
      <c r="F310" s="16" t="s">
        <v>73</v>
      </c>
      <c r="G310" s="18">
        <v>1</v>
      </c>
      <c r="H310" s="19">
        <v>0.13</v>
      </c>
      <c r="I310" s="19">
        <v>0.13</v>
      </c>
    </row>
    <row r="311" spans="1:9" ht="15" customHeight="1">
      <c r="A311" s="1"/>
      <c r="B311" s="1"/>
      <c r="C311" s="1"/>
      <c r="D311" s="1"/>
      <c r="E311" s="1"/>
      <c r="F311" s="1"/>
      <c r="G311" s="549" t="s">
        <v>78</v>
      </c>
      <c r="H311" s="550"/>
      <c r="I311" s="20">
        <v>0.13</v>
      </c>
    </row>
    <row r="312" spans="1:9" ht="15" customHeight="1">
      <c r="A312" s="1"/>
      <c r="B312" s="1"/>
      <c r="C312" s="1"/>
      <c r="D312" s="1"/>
      <c r="E312" s="1"/>
      <c r="F312" s="1"/>
      <c r="G312" s="545" t="s">
        <v>50</v>
      </c>
      <c r="H312" s="546"/>
      <c r="I312" s="3">
        <v>20.76</v>
      </c>
    </row>
    <row r="313" spans="1:9" ht="9.9499999999999993" customHeight="1">
      <c r="A313" s="1"/>
      <c r="B313" s="1"/>
      <c r="C313" s="1"/>
      <c r="D313" s="540" t="s">
        <v>48</v>
      </c>
      <c r="E313" s="541"/>
      <c r="F313" s="541"/>
      <c r="G313" s="1"/>
      <c r="H313" s="1"/>
      <c r="I313" s="1"/>
    </row>
    <row r="314" spans="1:9" ht="20.100000000000001" customHeight="1">
      <c r="A314" s="542" t="s">
        <v>456</v>
      </c>
      <c r="B314" s="543"/>
      <c r="C314" s="543"/>
      <c r="D314" s="543"/>
      <c r="E314" s="543"/>
      <c r="F314" s="543"/>
      <c r="G314" s="543"/>
      <c r="H314" s="543"/>
      <c r="I314" s="543"/>
    </row>
    <row r="315" spans="1:9" ht="15" customHeight="1">
      <c r="A315" s="547" t="s">
        <v>53</v>
      </c>
      <c r="B315" s="548"/>
      <c r="C315" s="548"/>
      <c r="D315" s="551" t="s">
        <v>54</v>
      </c>
      <c r="E315" s="552"/>
      <c r="F315" s="15" t="s">
        <v>55</v>
      </c>
      <c r="G315" s="15" t="s">
        <v>56</v>
      </c>
      <c r="H315" s="15" t="s">
        <v>57</v>
      </c>
      <c r="I315" s="15" t="s">
        <v>58</v>
      </c>
    </row>
    <row r="316" spans="1:9" ht="20.100000000000001" customHeight="1">
      <c r="A316" s="16" t="s">
        <v>457</v>
      </c>
      <c r="B316" s="553" t="s">
        <v>458</v>
      </c>
      <c r="C316" s="554"/>
      <c r="D316" s="555" t="s">
        <v>61</v>
      </c>
      <c r="E316" s="556"/>
      <c r="F316" s="16" t="s">
        <v>91</v>
      </c>
      <c r="G316" s="18">
        <v>1.07</v>
      </c>
      <c r="H316" s="19">
        <v>11.1</v>
      </c>
      <c r="I316" s="19">
        <v>11.87</v>
      </c>
    </row>
    <row r="317" spans="1:9" ht="15" customHeight="1">
      <c r="A317" s="1"/>
      <c r="B317" s="1"/>
      <c r="C317" s="1"/>
      <c r="D317" s="1"/>
      <c r="E317" s="1"/>
      <c r="F317" s="1"/>
      <c r="G317" s="549" t="s">
        <v>63</v>
      </c>
      <c r="H317" s="550"/>
      <c r="I317" s="20">
        <v>11.87</v>
      </c>
    </row>
    <row r="318" spans="1:9" ht="15" customHeight="1">
      <c r="A318" s="547" t="s">
        <v>64</v>
      </c>
      <c r="B318" s="548"/>
      <c r="C318" s="548"/>
      <c r="D318" s="551" t="s">
        <v>54</v>
      </c>
      <c r="E318" s="552"/>
      <c r="F318" s="15" t="s">
        <v>55</v>
      </c>
      <c r="G318" s="15" t="s">
        <v>56</v>
      </c>
      <c r="H318" s="15" t="s">
        <v>57</v>
      </c>
      <c r="I318" s="15" t="s">
        <v>58</v>
      </c>
    </row>
    <row r="319" spans="1:9" ht="15" customHeight="1">
      <c r="A319" s="16" t="s">
        <v>92</v>
      </c>
      <c r="B319" s="553" t="s">
        <v>93</v>
      </c>
      <c r="C319" s="554"/>
      <c r="D319" s="555" t="s">
        <v>61</v>
      </c>
      <c r="E319" s="556"/>
      <c r="F319" s="16" t="s">
        <v>73</v>
      </c>
      <c r="G319" s="18">
        <v>1.0800000000000001E-2</v>
      </c>
      <c r="H319" s="19">
        <v>15.83</v>
      </c>
      <c r="I319" s="19">
        <v>0.17</v>
      </c>
    </row>
    <row r="320" spans="1:9" ht="15" customHeight="1">
      <c r="A320" s="16" t="s">
        <v>94</v>
      </c>
      <c r="B320" s="553" t="s">
        <v>95</v>
      </c>
      <c r="C320" s="554"/>
      <c r="D320" s="555" t="s">
        <v>61</v>
      </c>
      <c r="E320" s="556"/>
      <c r="F320" s="16" t="s">
        <v>73</v>
      </c>
      <c r="G320" s="18">
        <v>7.6899999999999996E-2</v>
      </c>
      <c r="H320" s="19">
        <v>20.76</v>
      </c>
      <c r="I320" s="19">
        <v>1.59</v>
      </c>
    </row>
    <row r="321" spans="1:9" ht="15" customHeight="1">
      <c r="A321" s="1"/>
      <c r="B321" s="1"/>
      <c r="C321" s="1"/>
      <c r="D321" s="1"/>
      <c r="E321" s="1"/>
      <c r="F321" s="1"/>
      <c r="G321" s="549" t="s">
        <v>78</v>
      </c>
      <c r="H321" s="550"/>
      <c r="I321" s="20">
        <v>1.76</v>
      </c>
    </row>
    <row r="322" spans="1:9" ht="15" customHeight="1">
      <c r="A322" s="1"/>
      <c r="B322" s="1"/>
      <c r="C322" s="1"/>
      <c r="D322" s="1"/>
      <c r="E322" s="1"/>
      <c r="F322" s="1"/>
      <c r="G322" s="545" t="s">
        <v>50</v>
      </c>
      <c r="H322" s="546"/>
      <c r="I322" s="3">
        <v>13.63</v>
      </c>
    </row>
    <row r="323" spans="1:9" ht="9.9499999999999993" customHeight="1">
      <c r="A323" s="1"/>
      <c r="B323" s="1"/>
      <c r="C323" s="1"/>
      <c r="D323" s="540" t="s">
        <v>48</v>
      </c>
      <c r="E323" s="541"/>
      <c r="F323" s="541"/>
      <c r="G323" s="1"/>
      <c r="H323" s="1"/>
      <c r="I323" s="1"/>
    </row>
    <row r="324" spans="1:9" ht="20.100000000000001" customHeight="1">
      <c r="A324" s="542" t="s">
        <v>459</v>
      </c>
      <c r="B324" s="543"/>
      <c r="C324" s="543"/>
      <c r="D324" s="543"/>
      <c r="E324" s="543"/>
      <c r="F324" s="543"/>
      <c r="G324" s="543"/>
      <c r="H324" s="543"/>
      <c r="I324" s="543"/>
    </row>
    <row r="325" spans="1:9" ht="15" customHeight="1">
      <c r="A325" s="547" t="s">
        <v>53</v>
      </c>
      <c r="B325" s="548"/>
      <c r="C325" s="548"/>
      <c r="D325" s="551" t="s">
        <v>54</v>
      </c>
      <c r="E325" s="552"/>
      <c r="F325" s="15" t="s">
        <v>55</v>
      </c>
      <c r="G325" s="15" t="s">
        <v>56</v>
      </c>
      <c r="H325" s="15" t="s">
        <v>57</v>
      </c>
      <c r="I325" s="15" t="s">
        <v>58</v>
      </c>
    </row>
    <row r="326" spans="1:9" ht="15" customHeight="1">
      <c r="A326" s="16" t="s">
        <v>460</v>
      </c>
      <c r="B326" s="553" t="s">
        <v>461</v>
      </c>
      <c r="C326" s="554"/>
      <c r="D326" s="555" t="s">
        <v>61</v>
      </c>
      <c r="E326" s="556"/>
      <c r="F326" s="16" t="s">
        <v>91</v>
      </c>
      <c r="G326" s="18">
        <v>1.1100000000000001</v>
      </c>
      <c r="H326" s="19">
        <v>11.73</v>
      </c>
      <c r="I326" s="19">
        <v>13.02</v>
      </c>
    </row>
    <row r="327" spans="1:9" ht="15" customHeight="1">
      <c r="A327" s="1"/>
      <c r="B327" s="1"/>
      <c r="C327" s="1"/>
      <c r="D327" s="1"/>
      <c r="E327" s="1"/>
      <c r="F327" s="1"/>
      <c r="G327" s="549" t="s">
        <v>63</v>
      </c>
      <c r="H327" s="550"/>
      <c r="I327" s="20">
        <v>13.02</v>
      </c>
    </row>
    <row r="328" spans="1:9" ht="15" customHeight="1">
      <c r="A328" s="547" t="s">
        <v>64</v>
      </c>
      <c r="B328" s="548"/>
      <c r="C328" s="548"/>
      <c r="D328" s="551" t="s">
        <v>54</v>
      </c>
      <c r="E328" s="552"/>
      <c r="F328" s="15" t="s">
        <v>55</v>
      </c>
      <c r="G328" s="15" t="s">
        <v>56</v>
      </c>
      <c r="H328" s="15" t="s">
        <v>57</v>
      </c>
      <c r="I328" s="15" t="s">
        <v>58</v>
      </c>
    </row>
    <row r="329" spans="1:9" ht="15" customHeight="1">
      <c r="A329" s="16" t="s">
        <v>92</v>
      </c>
      <c r="B329" s="553" t="s">
        <v>93</v>
      </c>
      <c r="C329" s="554"/>
      <c r="D329" s="555" t="s">
        <v>61</v>
      </c>
      <c r="E329" s="556"/>
      <c r="F329" s="16" t="s">
        <v>73</v>
      </c>
      <c r="G329" s="18">
        <v>1.8E-3</v>
      </c>
      <c r="H329" s="19">
        <v>15.83</v>
      </c>
      <c r="I329" s="19">
        <v>0.02</v>
      </c>
    </row>
    <row r="330" spans="1:9" ht="15" customHeight="1">
      <c r="A330" s="16" t="s">
        <v>94</v>
      </c>
      <c r="B330" s="553" t="s">
        <v>95</v>
      </c>
      <c r="C330" s="554"/>
      <c r="D330" s="555" t="s">
        <v>61</v>
      </c>
      <c r="E330" s="556"/>
      <c r="F330" s="16" t="s">
        <v>73</v>
      </c>
      <c r="G330" s="18">
        <v>1.2500000000000001E-2</v>
      </c>
      <c r="H330" s="19">
        <v>20.76</v>
      </c>
      <c r="I330" s="19">
        <v>0.25</v>
      </c>
    </row>
    <row r="331" spans="1:9" ht="15" customHeight="1">
      <c r="A331" s="1"/>
      <c r="B331" s="1"/>
      <c r="C331" s="1"/>
      <c r="D331" s="1"/>
      <c r="E331" s="1"/>
      <c r="F331" s="1"/>
      <c r="G331" s="549" t="s">
        <v>78</v>
      </c>
      <c r="H331" s="550"/>
      <c r="I331" s="20">
        <v>0.27</v>
      </c>
    </row>
    <row r="332" spans="1:9" ht="15" customHeight="1">
      <c r="A332" s="1"/>
      <c r="B332" s="1"/>
      <c r="C332" s="1"/>
      <c r="D332" s="1"/>
      <c r="E332" s="1"/>
      <c r="F332" s="1"/>
      <c r="G332" s="545" t="s">
        <v>50</v>
      </c>
      <c r="H332" s="546"/>
      <c r="I332" s="3">
        <v>13.29</v>
      </c>
    </row>
    <row r="333" spans="1:9" ht="9.9499999999999993" customHeight="1">
      <c r="A333" s="1"/>
      <c r="B333" s="1"/>
      <c r="C333" s="1"/>
      <c r="D333" s="540" t="s">
        <v>48</v>
      </c>
      <c r="E333" s="541"/>
      <c r="F333" s="541"/>
      <c r="G333" s="1"/>
      <c r="H333" s="1"/>
      <c r="I333" s="1"/>
    </row>
    <row r="334" spans="1:9" ht="20.100000000000001" customHeight="1">
      <c r="A334" s="542" t="s">
        <v>462</v>
      </c>
      <c r="B334" s="543"/>
      <c r="C334" s="543"/>
      <c r="D334" s="543"/>
      <c r="E334" s="543"/>
      <c r="F334" s="543"/>
      <c r="G334" s="543"/>
      <c r="H334" s="543"/>
      <c r="I334" s="543"/>
    </row>
    <row r="335" spans="1:9" ht="15" customHeight="1">
      <c r="A335" s="547" t="s">
        <v>145</v>
      </c>
      <c r="B335" s="548"/>
      <c r="C335" s="548"/>
      <c r="D335" s="551" t="s">
        <v>54</v>
      </c>
      <c r="E335" s="552"/>
      <c r="F335" s="15" t="s">
        <v>55</v>
      </c>
      <c r="G335" s="15" t="s">
        <v>56</v>
      </c>
      <c r="H335" s="15" t="s">
        <v>57</v>
      </c>
      <c r="I335" s="15" t="s">
        <v>58</v>
      </c>
    </row>
    <row r="336" spans="1:9" ht="15" customHeight="1">
      <c r="A336" s="16" t="s">
        <v>463</v>
      </c>
      <c r="B336" s="553" t="s">
        <v>464</v>
      </c>
      <c r="C336" s="554"/>
      <c r="D336" s="555" t="s">
        <v>61</v>
      </c>
      <c r="E336" s="556"/>
      <c r="F336" s="16" t="s">
        <v>73</v>
      </c>
      <c r="G336" s="18">
        <v>9.4000000000000004E-3</v>
      </c>
      <c r="H336" s="19">
        <v>14.17</v>
      </c>
      <c r="I336" s="19">
        <v>0.13</v>
      </c>
    </row>
    <row r="337" spans="1:9" ht="15" customHeight="1">
      <c r="A337" s="1"/>
      <c r="B337" s="1"/>
      <c r="C337" s="1"/>
      <c r="D337" s="1"/>
      <c r="E337" s="1"/>
      <c r="F337" s="1"/>
      <c r="G337" s="549" t="s">
        <v>150</v>
      </c>
      <c r="H337" s="550"/>
      <c r="I337" s="20">
        <v>0.13</v>
      </c>
    </row>
    <row r="338" spans="1:9" ht="15" customHeight="1">
      <c r="A338" s="1"/>
      <c r="B338" s="1"/>
      <c r="C338" s="1"/>
      <c r="D338" s="1"/>
      <c r="E338" s="1"/>
      <c r="F338" s="1"/>
      <c r="G338" s="545" t="s">
        <v>50</v>
      </c>
      <c r="H338" s="546"/>
      <c r="I338" s="3">
        <v>0.13</v>
      </c>
    </row>
    <row r="339" spans="1:9" ht="9.9499999999999993" customHeight="1">
      <c r="A339" s="1"/>
      <c r="B339" s="1"/>
      <c r="C339" s="1"/>
      <c r="D339" s="540" t="s">
        <v>48</v>
      </c>
      <c r="E339" s="541"/>
      <c r="F339" s="541"/>
      <c r="G339" s="1"/>
      <c r="H339" s="1"/>
      <c r="I339" s="1"/>
    </row>
    <row r="340" spans="1:9" ht="20.100000000000001" customHeight="1">
      <c r="A340" s="542" t="s">
        <v>465</v>
      </c>
      <c r="B340" s="543"/>
      <c r="C340" s="543"/>
      <c r="D340" s="543"/>
      <c r="E340" s="543"/>
      <c r="F340" s="543"/>
      <c r="G340" s="543"/>
      <c r="H340" s="543"/>
      <c r="I340" s="543"/>
    </row>
    <row r="341" spans="1:9" ht="15" customHeight="1">
      <c r="A341" s="547" t="s">
        <v>337</v>
      </c>
      <c r="B341" s="548"/>
      <c r="C341" s="548"/>
      <c r="D341" s="551" t="s">
        <v>54</v>
      </c>
      <c r="E341" s="552"/>
      <c r="F341" s="15" t="s">
        <v>55</v>
      </c>
      <c r="G341" s="15" t="s">
        <v>56</v>
      </c>
      <c r="H341" s="15" t="s">
        <v>57</v>
      </c>
      <c r="I341" s="15" t="s">
        <v>58</v>
      </c>
    </row>
    <row r="342" spans="1:9" ht="15" customHeight="1">
      <c r="A342" s="16" t="s">
        <v>338</v>
      </c>
      <c r="B342" s="553" t="s">
        <v>339</v>
      </c>
      <c r="C342" s="554"/>
      <c r="D342" s="555" t="s">
        <v>61</v>
      </c>
      <c r="E342" s="556"/>
      <c r="F342" s="16" t="s">
        <v>73</v>
      </c>
      <c r="G342" s="18">
        <v>1</v>
      </c>
      <c r="H342" s="19">
        <v>2.83</v>
      </c>
      <c r="I342" s="19">
        <v>2.83</v>
      </c>
    </row>
    <row r="343" spans="1:9" ht="15" customHeight="1">
      <c r="A343" s="16" t="s">
        <v>340</v>
      </c>
      <c r="B343" s="553" t="s">
        <v>341</v>
      </c>
      <c r="C343" s="554"/>
      <c r="D343" s="555" t="s">
        <v>61</v>
      </c>
      <c r="E343" s="556"/>
      <c r="F343" s="16" t="s">
        <v>73</v>
      </c>
      <c r="G343" s="18">
        <v>1</v>
      </c>
      <c r="H343" s="19">
        <v>0.88</v>
      </c>
      <c r="I343" s="19">
        <v>0.88</v>
      </c>
    </row>
    <row r="344" spans="1:9" ht="15" customHeight="1">
      <c r="A344" s="16" t="s">
        <v>342</v>
      </c>
      <c r="B344" s="553" t="s">
        <v>343</v>
      </c>
      <c r="C344" s="554"/>
      <c r="D344" s="555" t="s">
        <v>61</v>
      </c>
      <c r="E344" s="556"/>
      <c r="F344" s="16" t="s">
        <v>73</v>
      </c>
      <c r="G344" s="18">
        <v>1</v>
      </c>
      <c r="H344" s="19">
        <v>0.81</v>
      </c>
      <c r="I344" s="19">
        <v>0.81</v>
      </c>
    </row>
    <row r="345" spans="1:9" ht="15" customHeight="1">
      <c r="A345" s="16" t="s">
        <v>344</v>
      </c>
      <c r="B345" s="553" t="s">
        <v>345</v>
      </c>
      <c r="C345" s="554"/>
      <c r="D345" s="555" t="s">
        <v>61</v>
      </c>
      <c r="E345" s="556"/>
      <c r="F345" s="16" t="s">
        <v>73</v>
      </c>
      <c r="G345" s="18">
        <v>1</v>
      </c>
      <c r="H345" s="19">
        <v>0.06</v>
      </c>
      <c r="I345" s="19">
        <v>0.06</v>
      </c>
    </row>
    <row r="346" spans="1:9" ht="20.100000000000001" customHeight="1">
      <c r="A346" s="16" t="s">
        <v>466</v>
      </c>
      <c r="B346" s="553" t="s">
        <v>467</v>
      </c>
      <c r="C346" s="554"/>
      <c r="D346" s="555" t="s">
        <v>61</v>
      </c>
      <c r="E346" s="556"/>
      <c r="F346" s="16" t="s">
        <v>73</v>
      </c>
      <c r="G346" s="18">
        <v>1</v>
      </c>
      <c r="H346" s="19">
        <v>0.45</v>
      </c>
      <c r="I346" s="19">
        <v>0.45</v>
      </c>
    </row>
    <row r="347" spans="1:9" ht="20.100000000000001" customHeight="1">
      <c r="A347" s="16" t="s">
        <v>468</v>
      </c>
      <c r="B347" s="553" t="s">
        <v>469</v>
      </c>
      <c r="C347" s="554"/>
      <c r="D347" s="555" t="s">
        <v>61</v>
      </c>
      <c r="E347" s="556"/>
      <c r="F347" s="16" t="s">
        <v>73</v>
      </c>
      <c r="G347" s="18">
        <v>1</v>
      </c>
      <c r="H347" s="19">
        <v>1.26</v>
      </c>
      <c r="I347" s="19">
        <v>1.26</v>
      </c>
    </row>
    <row r="348" spans="1:9" ht="17.100000000000001" customHeight="1">
      <c r="A348" s="1"/>
      <c r="B348" s="1"/>
      <c r="C348" s="1"/>
      <c r="D348" s="1"/>
      <c r="E348" s="1"/>
      <c r="F348" s="1"/>
      <c r="G348" s="549" t="s">
        <v>350</v>
      </c>
      <c r="H348" s="550"/>
      <c r="I348" s="20">
        <v>6.29</v>
      </c>
    </row>
    <row r="349" spans="1:9" ht="15" customHeight="1">
      <c r="A349" s="547" t="s">
        <v>145</v>
      </c>
      <c r="B349" s="548"/>
      <c r="C349" s="548"/>
      <c r="D349" s="551" t="s">
        <v>54</v>
      </c>
      <c r="E349" s="552"/>
      <c r="F349" s="15" t="s">
        <v>55</v>
      </c>
      <c r="G349" s="15" t="s">
        <v>56</v>
      </c>
      <c r="H349" s="15" t="s">
        <v>57</v>
      </c>
      <c r="I349" s="15" t="s">
        <v>58</v>
      </c>
    </row>
    <row r="350" spans="1:9" ht="15" customHeight="1">
      <c r="A350" s="16" t="s">
        <v>463</v>
      </c>
      <c r="B350" s="553" t="s">
        <v>464</v>
      </c>
      <c r="C350" s="554"/>
      <c r="D350" s="555" t="s">
        <v>61</v>
      </c>
      <c r="E350" s="556"/>
      <c r="F350" s="16" t="s">
        <v>73</v>
      </c>
      <c r="G350" s="18">
        <v>1</v>
      </c>
      <c r="H350" s="19">
        <v>14.17</v>
      </c>
      <c r="I350" s="19">
        <v>14.17</v>
      </c>
    </row>
    <row r="351" spans="1:9" ht="15" customHeight="1">
      <c r="A351" s="1"/>
      <c r="B351" s="1"/>
      <c r="C351" s="1"/>
      <c r="D351" s="1"/>
      <c r="E351" s="1"/>
      <c r="F351" s="1"/>
      <c r="G351" s="549" t="s">
        <v>150</v>
      </c>
      <c r="H351" s="550"/>
      <c r="I351" s="20">
        <v>14.17</v>
      </c>
    </row>
    <row r="352" spans="1:9" ht="15" customHeight="1">
      <c r="A352" s="547" t="s">
        <v>64</v>
      </c>
      <c r="B352" s="548"/>
      <c r="C352" s="548"/>
      <c r="D352" s="551" t="s">
        <v>54</v>
      </c>
      <c r="E352" s="552"/>
      <c r="F352" s="15" t="s">
        <v>55</v>
      </c>
      <c r="G352" s="15" t="s">
        <v>56</v>
      </c>
      <c r="H352" s="15" t="s">
        <v>57</v>
      </c>
      <c r="I352" s="15" t="s">
        <v>58</v>
      </c>
    </row>
    <row r="353" spans="1:9" ht="20.100000000000001" customHeight="1">
      <c r="A353" s="16" t="s">
        <v>470</v>
      </c>
      <c r="B353" s="553" t="s">
        <v>471</v>
      </c>
      <c r="C353" s="554"/>
      <c r="D353" s="555" t="s">
        <v>61</v>
      </c>
      <c r="E353" s="556"/>
      <c r="F353" s="16" t="s">
        <v>73</v>
      </c>
      <c r="G353" s="18">
        <v>1</v>
      </c>
      <c r="H353" s="19">
        <v>0.13</v>
      </c>
      <c r="I353" s="19">
        <v>0.13</v>
      </c>
    </row>
    <row r="354" spans="1:9" ht="15" customHeight="1">
      <c r="A354" s="1"/>
      <c r="B354" s="1"/>
      <c r="C354" s="1"/>
      <c r="D354" s="1"/>
      <c r="E354" s="1"/>
      <c r="F354" s="1"/>
      <c r="G354" s="549" t="s">
        <v>78</v>
      </c>
      <c r="H354" s="550"/>
      <c r="I354" s="20">
        <v>0.13</v>
      </c>
    </row>
    <row r="355" spans="1:9" ht="15" customHeight="1">
      <c r="A355" s="1"/>
      <c r="B355" s="1"/>
      <c r="C355" s="1"/>
      <c r="D355" s="1"/>
      <c r="E355" s="1"/>
      <c r="F355" s="1"/>
      <c r="G355" s="545" t="s">
        <v>50</v>
      </c>
      <c r="H355" s="546"/>
      <c r="I355" s="3">
        <v>20.59</v>
      </c>
    </row>
    <row r="356" spans="1:9" ht="9.9499999999999993" customHeight="1">
      <c r="A356" s="1"/>
      <c r="B356" s="1"/>
      <c r="C356" s="1"/>
      <c r="D356" s="540" t="s">
        <v>48</v>
      </c>
      <c r="E356" s="541"/>
      <c r="F356" s="541"/>
      <c r="G356" s="1"/>
      <c r="H356" s="1"/>
      <c r="I356" s="1"/>
    </row>
    <row r="357" spans="1:9" ht="20.100000000000001" customHeight="1">
      <c r="A357" s="542" t="s">
        <v>472</v>
      </c>
      <c r="B357" s="543"/>
      <c r="C357" s="543"/>
      <c r="D357" s="543"/>
      <c r="E357" s="543"/>
      <c r="F357" s="543"/>
      <c r="G357" s="543"/>
      <c r="H357" s="543"/>
      <c r="I357" s="543"/>
    </row>
    <row r="358" spans="1:9" ht="15" customHeight="1">
      <c r="A358" s="547" t="s">
        <v>138</v>
      </c>
      <c r="B358" s="548"/>
      <c r="C358" s="548"/>
      <c r="D358" s="551" t="s">
        <v>54</v>
      </c>
      <c r="E358" s="552"/>
      <c r="F358" s="15" t="s">
        <v>55</v>
      </c>
      <c r="G358" s="15" t="s">
        <v>56</v>
      </c>
      <c r="H358" s="15" t="s">
        <v>57</v>
      </c>
      <c r="I358" s="15" t="s">
        <v>58</v>
      </c>
    </row>
    <row r="359" spans="1:9" ht="20.100000000000001" customHeight="1">
      <c r="A359" s="16" t="s">
        <v>473</v>
      </c>
      <c r="B359" s="553" t="s">
        <v>474</v>
      </c>
      <c r="C359" s="554"/>
      <c r="D359" s="555" t="s">
        <v>61</v>
      </c>
      <c r="E359" s="556"/>
      <c r="F359" s="16" t="s">
        <v>88</v>
      </c>
      <c r="G359" s="18">
        <v>1.2799999999999999E-4</v>
      </c>
      <c r="H359" s="19">
        <v>3453.78</v>
      </c>
      <c r="I359" s="19">
        <v>0.44</v>
      </c>
    </row>
    <row r="360" spans="1:9" ht="15" customHeight="1">
      <c r="A360" s="1"/>
      <c r="B360" s="1"/>
      <c r="C360" s="1"/>
      <c r="D360" s="1"/>
      <c r="E360" s="1"/>
      <c r="F360" s="1"/>
      <c r="G360" s="549" t="s">
        <v>144</v>
      </c>
      <c r="H360" s="550"/>
      <c r="I360" s="20">
        <v>0.44</v>
      </c>
    </row>
    <row r="361" spans="1:9" ht="15" customHeight="1">
      <c r="A361" s="1"/>
      <c r="B361" s="1"/>
      <c r="C361" s="1"/>
      <c r="D361" s="1"/>
      <c r="E361" s="1"/>
      <c r="F361" s="1"/>
      <c r="G361" s="545" t="s">
        <v>50</v>
      </c>
      <c r="H361" s="546"/>
      <c r="I361" s="3">
        <v>0.44</v>
      </c>
    </row>
    <row r="362" spans="1:9" ht="9.9499999999999993" customHeight="1">
      <c r="A362" s="1"/>
      <c r="B362" s="1"/>
      <c r="C362" s="1"/>
      <c r="D362" s="540" t="s">
        <v>48</v>
      </c>
      <c r="E362" s="541"/>
      <c r="F362" s="541"/>
      <c r="G362" s="1"/>
      <c r="H362" s="1"/>
      <c r="I362" s="1"/>
    </row>
    <row r="363" spans="1:9" ht="20.100000000000001" customHeight="1">
      <c r="A363" s="542" t="s">
        <v>475</v>
      </c>
      <c r="B363" s="543"/>
      <c r="C363" s="543"/>
      <c r="D363" s="543"/>
      <c r="E363" s="543"/>
      <c r="F363" s="543"/>
      <c r="G363" s="543"/>
      <c r="H363" s="543"/>
      <c r="I363" s="543"/>
    </row>
    <row r="364" spans="1:9" ht="15" customHeight="1">
      <c r="A364" s="547" t="s">
        <v>138</v>
      </c>
      <c r="B364" s="548"/>
      <c r="C364" s="548"/>
      <c r="D364" s="551" t="s">
        <v>54</v>
      </c>
      <c r="E364" s="552"/>
      <c r="F364" s="15" t="s">
        <v>55</v>
      </c>
      <c r="G364" s="15" t="s">
        <v>56</v>
      </c>
      <c r="H364" s="15" t="s">
        <v>57</v>
      </c>
      <c r="I364" s="15" t="s">
        <v>58</v>
      </c>
    </row>
    <row r="365" spans="1:9" ht="20.100000000000001" customHeight="1">
      <c r="A365" s="16" t="s">
        <v>473</v>
      </c>
      <c r="B365" s="553" t="s">
        <v>474</v>
      </c>
      <c r="C365" s="554"/>
      <c r="D365" s="555" t="s">
        <v>61</v>
      </c>
      <c r="E365" s="556"/>
      <c r="F365" s="16" t="s">
        <v>88</v>
      </c>
      <c r="G365" s="18">
        <v>1.5099999999999999E-5</v>
      </c>
      <c r="H365" s="19">
        <v>3453.78</v>
      </c>
      <c r="I365" s="19">
        <v>0.05</v>
      </c>
    </row>
    <row r="366" spans="1:9" ht="15" customHeight="1">
      <c r="A366" s="1"/>
      <c r="B366" s="1"/>
      <c r="C366" s="1"/>
      <c r="D366" s="1"/>
      <c r="E366" s="1"/>
      <c r="F366" s="1"/>
      <c r="G366" s="549" t="s">
        <v>144</v>
      </c>
      <c r="H366" s="550"/>
      <c r="I366" s="20">
        <v>0.05</v>
      </c>
    </row>
    <row r="367" spans="1:9" ht="15" customHeight="1">
      <c r="A367" s="1"/>
      <c r="B367" s="1"/>
      <c r="C367" s="1"/>
      <c r="D367" s="1"/>
      <c r="E367" s="1"/>
      <c r="F367" s="1"/>
      <c r="G367" s="545" t="s">
        <v>50</v>
      </c>
      <c r="H367" s="546"/>
      <c r="I367" s="3">
        <v>0.05</v>
      </c>
    </row>
    <row r="368" spans="1:9" ht="9.9499999999999993" customHeight="1">
      <c r="A368" s="1"/>
      <c r="B368" s="1"/>
      <c r="C368" s="1"/>
      <c r="D368" s="540" t="s">
        <v>48</v>
      </c>
      <c r="E368" s="541"/>
      <c r="F368" s="541"/>
      <c r="G368" s="1"/>
      <c r="H368" s="1"/>
      <c r="I368" s="1"/>
    </row>
    <row r="369" spans="1:9" ht="20.100000000000001" customHeight="1">
      <c r="A369" s="542" t="s">
        <v>476</v>
      </c>
      <c r="B369" s="543"/>
      <c r="C369" s="543"/>
      <c r="D369" s="543"/>
      <c r="E369" s="543"/>
      <c r="F369" s="543"/>
      <c r="G369" s="543"/>
      <c r="H369" s="543"/>
      <c r="I369" s="543"/>
    </row>
    <row r="370" spans="1:9" ht="15" customHeight="1">
      <c r="A370" s="547" t="s">
        <v>138</v>
      </c>
      <c r="B370" s="548"/>
      <c r="C370" s="548"/>
      <c r="D370" s="551" t="s">
        <v>54</v>
      </c>
      <c r="E370" s="552"/>
      <c r="F370" s="15" t="s">
        <v>55</v>
      </c>
      <c r="G370" s="15" t="s">
        <v>56</v>
      </c>
      <c r="H370" s="15" t="s">
        <v>57</v>
      </c>
      <c r="I370" s="15" t="s">
        <v>58</v>
      </c>
    </row>
    <row r="371" spans="1:9" ht="20.100000000000001" customHeight="1">
      <c r="A371" s="16" t="s">
        <v>473</v>
      </c>
      <c r="B371" s="553" t="s">
        <v>474</v>
      </c>
      <c r="C371" s="554"/>
      <c r="D371" s="555" t="s">
        <v>61</v>
      </c>
      <c r="E371" s="556"/>
      <c r="F371" s="16" t="s">
        <v>88</v>
      </c>
      <c r="G371" s="18">
        <v>1E-4</v>
      </c>
      <c r="H371" s="19">
        <v>3453.78</v>
      </c>
      <c r="I371" s="19">
        <v>0.34</v>
      </c>
    </row>
    <row r="372" spans="1:9" ht="15" customHeight="1">
      <c r="A372" s="1"/>
      <c r="B372" s="1"/>
      <c r="C372" s="1"/>
      <c r="D372" s="1"/>
      <c r="E372" s="1"/>
      <c r="F372" s="1"/>
      <c r="G372" s="549" t="s">
        <v>144</v>
      </c>
      <c r="H372" s="550"/>
      <c r="I372" s="20">
        <v>0.34</v>
      </c>
    </row>
    <row r="373" spans="1:9" ht="15" customHeight="1">
      <c r="A373" s="1"/>
      <c r="B373" s="1"/>
      <c r="C373" s="1"/>
      <c r="D373" s="1"/>
      <c r="E373" s="1"/>
      <c r="F373" s="1"/>
      <c r="G373" s="545" t="s">
        <v>50</v>
      </c>
      <c r="H373" s="546"/>
      <c r="I373" s="3">
        <v>0.34</v>
      </c>
    </row>
    <row r="374" spans="1:9" ht="9.9499999999999993" customHeight="1">
      <c r="A374" s="1"/>
      <c r="B374" s="1"/>
      <c r="C374" s="1"/>
      <c r="D374" s="540" t="s">
        <v>48</v>
      </c>
      <c r="E374" s="541"/>
      <c r="F374" s="541"/>
      <c r="G374" s="1"/>
      <c r="H374" s="1"/>
      <c r="I374" s="1"/>
    </row>
    <row r="375" spans="1:9" ht="20.100000000000001" customHeight="1">
      <c r="A375" s="542" t="s">
        <v>477</v>
      </c>
      <c r="B375" s="543"/>
      <c r="C375" s="543"/>
      <c r="D375" s="543"/>
      <c r="E375" s="543"/>
      <c r="F375" s="543"/>
      <c r="G375" s="543"/>
      <c r="H375" s="543"/>
      <c r="I375" s="543"/>
    </row>
    <row r="376" spans="1:9" ht="15" customHeight="1">
      <c r="A376" s="547" t="s">
        <v>428</v>
      </c>
      <c r="B376" s="548"/>
      <c r="C376" s="548"/>
      <c r="D376" s="551" t="s">
        <v>54</v>
      </c>
      <c r="E376" s="552"/>
      <c r="F376" s="15" t="s">
        <v>55</v>
      </c>
      <c r="G376" s="15" t="s">
        <v>56</v>
      </c>
      <c r="H376" s="15" t="s">
        <v>57</v>
      </c>
      <c r="I376" s="15" t="s">
        <v>58</v>
      </c>
    </row>
    <row r="377" spans="1:9" ht="15" customHeight="1">
      <c r="A377" s="16" t="s">
        <v>429</v>
      </c>
      <c r="B377" s="553" t="s">
        <v>430</v>
      </c>
      <c r="C377" s="554"/>
      <c r="D377" s="555" t="s">
        <v>61</v>
      </c>
      <c r="E377" s="556"/>
      <c r="F377" s="16" t="s">
        <v>431</v>
      </c>
      <c r="G377" s="18">
        <v>0.52</v>
      </c>
      <c r="H377" s="19">
        <v>0.84</v>
      </c>
      <c r="I377" s="19">
        <v>0.43</v>
      </c>
    </row>
    <row r="378" spans="1:9" ht="15" customHeight="1">
      <c r="A378" s="1"/>
      <c r="B378" s="1"/>
      <c r="C378" s="1"/>
      <c r="D378" s="1"/>
      <c r="E378" s="1"/>
      <c r="F378" s="1"/>
      <c r="G378" s="549" t="s">
        <v>432</v>
      </c>
      <c r="H378" s="550"/>
      <c r="I378" s="20">
        <v>0.43</v>
      </c>
    </row>
    <row r="379" spans="1:9" ht="15" customHeight="1">
      <c r="A379" s="1"/>
      <c r="B379" s="1"/>
      <c r="C379" s="1"/>
      <c r="D379" s="1"/>
      <c r="E379" s="1"/>
      <c r="F379" s="1"/>
      <c r="G379" s="545" t="s">
        <v>50</v>
      </c>
      <c r="H379" s="546"/>
      <c r="I379" s="3">
        <v>0.43</v>
      </c>
    </row>
    <row r="380" spans="1:9" ht="9.9499999999999993" customHeight="1">
      <c r="A380" s="1"/>
      <c r="B380" s="1"/>
      <c r="C380" s="1"/>
      <c r="D380" s="540" t="s">
        <v>48</v>
      </c>
      <c r="E380" s="541"/>
      <c r="F380" s="541"/>
      <c r="G380" s="1"/>
      <c r="H380" s="1"/>
      <c r="I380" s="1"/>
    </row>
    <row r="381" spans="1:9" ht="20.100000000000001" customHeight="1">
      <c r="A381" s="542" t="s">
        <v>478</v>
      </c>
      <c r="B381" s="543"/>
      <c r="C381" s="543"/>
      <c r="D381" s="543"/>
      <c r="E381" s="543"/>
      <c r="F381" s="543"/>
      <c r="G381" s="543"/>
      <c r="H381" s="543"/>
      <c r="I381" s="543"/>
    </row>
    <row r="382" spans="1:9" ht="15" customHeight="1">
      <c r="A382" s="547" t="s">
        <v>64</v>
      </c>
      <c r="B382" s="548"/>
      <c r="C382" s="548"/>
      <c r="D382" s="551" t="s">
        <v>54</v>
      </c>
      <c r="E382" s="552"/>
      <c r="F382" s="15" t="s">
        <v>55</v>
      </c>
      <c r="G382" s="15" t="s">
        <v>56</v>
      </c>
      <c r="H382" s="15" t="s">
        <v>57</v>
      </c>
      <c r="I382" s="15" t="s">
        <v>58</v>
      </c>
    </row>
    <row r="383" spans="1:9" ht="27.95" customHeight="1">
      <c r="A383" s="16" t="s">
        <v>479</v>
      </c>
      <c r="B383" s="553" t="s">
        <v>480</v>
      </c>
      <c r="C383" s="554"/>
      <c r="D383" s="555" t="s">
        <v>61</v>
      </c>
      <c r="E383" s="556"/>
      <c r="F383" s="16" t="s">
        <v>73</v>
      </c>
      <c r="G383" s="18">
        <v>1</v>
      </c>
      <c r="H383" s="19">
        <v>0.44</v>
      </c>
      <c r="I383" s="19">
        <v>0.44</v>
      </c>
    </row>
    <row r="384" spans="1:9" ht="20.100000000000001" customHeight="1">
      <c r="A384" s="16" t="s">
        <v>481</v>
      </c>
      <c r="B384" s="553" t="s">
        <v>482</v>
      </c>
      <c r="C384" s="554"/>
      <c r="D384" s="555" t="s">
        <v>61</v>
      </c>
      <c r="E384" s="556"/>
      <c r="F384" s="16" t="s">
        <v>73</v>
      </c>
      <c r="G384" s="18">
        <v>1</v>
      </c>
      <c r="H384" s="19">
        <v>0.05</v>
      </c>
      <c r="I384" s="19">
        <v>0.05</v>
      </c>
    </row>
    <row r="385" spans="1:9" ht="27.95" customHeight="1">
      <c r="A385" s="16" t="s">
        <v>483</v>
      </c>
      <c r="B385" s="553" t="s">
        <v>484</v>
      </c>
      <c r="C385" s="554"/>
      <c r="D385" s="555" t="s">
        <v>61</v>
      </c>
      <c r="E385" s="556"/>
      <c r="F385" s="16" t="s">
        <v>73</v>
      </c>
      <c r="G385" s="18">
        <v>1</v>
      </c>
      <c r="H385" s="19">
        <v>0.34</v>
      </c>
      <c r="I385" s="19">
        <v>0.34</v>
      </c>
    </row>
    <row r="386" spans="1:9" ht="27.95" customHeight="1">
      <c r="A386" s="16" t="s">
        <v>485</v>
      </c>
      <c r="B386" s="553" t="s">
        <v>486</v>
      </c>
      <c r="C386" s="554"/>
      <c r="D386" s="555" t="s">
        <v>61</v>
      </c>
      <c r="E386" s="556"/>
      <c r="F386" s="16" t="s">
        <v>73</v>
      </c>
      <c r="G386" s="18">
        <v>1</v>
      </c>
      <c r="H386" s="19">
        <v>0.43</v>
      </c>
      <c r="I386" s="19">
        <v>0.43</v>
      </c>
    </row>
    <row r="387" spans="1:9" ht="15" customHeight="1">
      <c r="A387" s="1"/>
      <c r="B387" s="1"/>
      <c r="C387" s="1"/>
      <c r="D387" s="1"/>
      <c r="E387" s="1"/>
      <c r="F387" s="1"/>
      <c r="G387" s="549" t="s">
        <v>78</v>
      </c>
      <c r="H387" s="550"/>
      <c r="I387" s="20">
        <v>1.26</v>
      </c>
    </row>
    <row r="388" spans="1:9" ht="15" customHeight="1">
      <c r="A388" s="1"/>
      <c r="B388" s="1"/>
      <c r="C388" s="1"/>
      <c r="D388" s="1"/>
      <c r="E388" s="1"/>
      <c r="F388" s="1"/>
      <c r="G388" s="545" t="s">
        <v>50</v>
      </c>
      <c r="H388" s="546"/>
      <c r="I388" s="3">
        <v>1.26</v>
      </c>
    </row>
    <row r="389" spans="1:9" ht="9.9499999999999993" customHeight="1">
      <c r="A389" s="1"/>
      <c r="B389" s="1"/>
      <c r="C389" s="1"/>
      <c r="D389" s="540" t="s">
        <v>48</v>
      </c>
      <c r="E389" s="541"/>
      <c r="F389" s="541"/>
      <c r="G389" s="1"/>
      <c r="H389" s="1"/>
      <c r="I389" s="1"/>
    </row>
    <row r="390" spans="1:9" ht="20.100000000000001" customHeight="1">
      <c r="A390" s="542" t="s">
        <v>487</v>
      </c>
      <c r="B390" s="543"/>
      <c r="C390" s="543"/>
      <c r="D390" s="543"/>
      <c r="E390" s="543"/>
      <c r="F390" s="543"/>
      <c r="G390" s="543"/>
      <c r="H390" s="543"/>
      <c r="I390" s="543"/>
    </row>
    <row r="391" spans="1:9" ht="15" customHeight="1">
      <c r="A391" s="547" t="s">
        <v>64</v>
      </c>
      <c r="B391" s="548"/>
      <c r="C391" s="548"/>
      <c r="D391" s="551" t="s">
        <v>54</v>
      </c>
      <c r="E391" s="552"/>
      <c r="F391" s="15" t="s">
        <v>55</v>
      </c>
      <c r="G391" s="15" t="s">
        <v>56</v>
      </c>
      <c r="H391" s="15" t="s">
        <v>57</v>
      </c>
      <c r="I391" s="15" t="s">
        <v>58</v>
      </c>
    </row>
    <row r="392" spans="1:9" ht="27.95" customHeight="1">
      <c r="A392" s="16" t="s">
        <v>479</v>
      </c>
      <c r="B392" s="553" t="s">
        <v>480</v>
      </c>
      <c r="C392" s="554"/>
      <c r="D392" s="555" t="s">
        <v>61</v>
      </c>
      <c r="E392" s="556"/>
      <c r="F392" s="16" t="s">
        <v>73</v>
      </c>
      <c r="G392" s="18">
        <v>1</v>
      </c>
      <c r="H392" s="19">
        <v>0.44</v>
      </c>
      <c r="I392" s="19">
        <v>0.44</v>
      </c>
    </row>
    <row r="393" spans="1:9" ht="20.100000000000001" customHeight="1">
      <c r="A393" s="16" t="s">
        <v>481</v>
      </c>
      <c r="B393" s="553" t="s">
        <v>482</v>
      </c>
      <c r="C393" s="554"/>
      <c r="D393" s="555" t="s">
        <v>61</v>
      </c>
      <c r="E393" s="556"/>
      <c r="F393" s="16" t="s">
        <v>73</v>
      </c>
      <c r="G393" s="18">
        <v>1</v>
      </c>
      <c r="H393" s="19">
        <v>0.05</v>
      </c>
      <c r="I393" s="19">
        <v>0.05</v>
      </c>
    </row>
    <row r="394" spans="1:9" ht="15" customHeight="1">
      <c r="A394" s="1"/>
      <c r="B394" s="1"/>
      <c r="C394" s="1"/>
      <c r="D394" s="1"/>
      <c r="E394" s="1"/>
      <c r="F394" s="1"/>
      <c r="G394" s="549" t="s">
        <v>78</v>
      </c>
      <c r="H394" s="550"/>
      <c r="I394" s="20">
        <v>0.49</v>
      </c>
    </row>
    <row r="395" spans="1:9" ht="15" customHeight="1">
      <c r="A395" s="1"/>
      <c r="B395" s="1"/>
      <c r="C395" s="1"/>
      <c r="D395" s="1"/>
      <c r="E395" s="1"/>
      <c r="F395" s="1"/>
      <c r="G395" s="545" t="s">
        <v>50</v>
      </c>
      <c r="H395" s="546"/>
      <c r="I395" s="3">
        <v>0.49</v>
      </c>
    </row>
    <row r="396" spans="1:9" ht="9.9499999999999993" customHeight="1">
      <c r="A396" s="1"/>
      <c r="B396" s="1"/>
      <c r="C396" s="1"/>
      <c r="D396" s="540" t="s">
        <v>48</v>
      </c>
      <c r="E396" s="541"/>
      <c r="F396" s="541"/>
      <c r="G396" s="1"/>
      <c r="H396" s="1"/>
      <c r="I396" s="1"/>
    </row>
    <row r="397" spans="1:9" ht="20.100000000000001" customHeight="1">
      <c r="A397" s="542" t="s">
        <v>488</v>
      </c>
      <c r="B397" s="543"/>
      <c r="C397" s="543"/>
      <c r="D397" s="543"/>
      <c r="E397" s="543"/>
      <c r="F397" s="543"/>
      <c r="G397" s="543"/>
      <c r="H397" s="543"/>
      <c r="I397" s="543"/>
    </row>
    <row r="398" spans="1:9" ht="15" customHeight="1">
      <c r="A398" s="547" t="s">
        <v>138</v>
      </c>
      <c r="B398" s="548"/>
      <c r="C398" s="548"/>
      <c r="D398" s="551" t="s">
        <v>54</v>
      </c>
      <c r="E398" s="552"/>
      <c r="F398" s="15" t="s">
        <v>55</v>
      </c>
      <c r="G398" s="15" t="s">
        <v>56</v>
      </c>
      <c r="H398" s="15" t="s">
        <v>57</v>
      </c>
      <c r="I398" s="15" t="s">
        <v>58</v>
      </c>
    </row>
    <row r="399" spans="1:9" ht="27.95" customHeight="1">
      <c r="A399" s="16" t="s">
        <v>489</v>
      </c>
      <c r="B399" s="553" t="s">
        <v>490</v>
      </c>
      <c r="C399" s="554"/>
      <c r="D399" s="555" t="s">
        <v>61</v>
      </c>
      <c r="E399" s="556"/>
      <c r="F399" s="16" t="s">
        <v>88</v>
      </c>
      <c r="G399" s="18">
        <v>6.3999999999999997E-5</v>
      </c>
      <c r="H399" s="19">
        <v>5400</v>
      </c>
      <c r="I399" s="19">
        <v>0.34</v>
      </c>
    </row>
    <row r="400" spans="1:9" ht="15" customHeight="1">
      <c r="A400" s="1"/>
      <c r="B400" s="1"/>
      <c r="C400" s="1"/>
      <c r="D400" s="1"/>
      <c r="E400" s="1"/>
      <c r="F400" s="1"/>
      <c r="G400" s="549" t="s">
        <v>144</v>
      </c>
      <c r="H400" s="550"/>
      <c r="I400" s="20">
        <v>0.34</v>
      </c>
    </row>
    <row r="401" spans="1:9" ht="15" customHeight="1">
      <c r="A401" s="1"/>
      <c r="B401" s="1"/>
      <c r="C401" s="1"/>
      <c r="D401" s="1"/>
      <c r="E401" s="1"/>
      <c r="F401" s="1"/>
      <c r="G401" s="545" t="s">
        <v>50</v>
      </c>
      <c r="H401" s="546"/>
      <c r="I401" s="3">
        <v>0.34</v>
      </c>
    </row>
    <row r="402" spans="1:9" ht="9.9499999999999993" customHeight="1">
      <c r="A402" s="1"/>
      <c r="B402" s="1"/>
      <c r="C402" s="1"/>
      <c r="D402" s="540" t="s">
        <v>48</v>
      </c>
      <c r="E402" s="541"/>
      <c r="F402" s="541"/>
      <c r="G402" s="1"/>
      <c r="H402" s="1"/>
      <c r="I402" s="1"/>
    </row>
    <row r="403" spans="1:9" ht="20.100000000000001" customHeight="1">
      <c r="A403" s="542" t="s">
        <v>491</v>
      </c>
      <c r="B403" s="543"/>
      <c r="C403" s="543"/>
      <c r="D403" s="543"/>
      <c r="E403" s="543"/>
      <c r="F403" s="543"/>
      <c r="G403" s="543"/>
      <c r="H403" s="543"/>
      <c r="I403" s="543"/>
    </row>
    <row r="404" spans="1:9" ht="15" customHeight="1">
      <c r="A404" s="547" t="s">
        <v>138</v>
      </c>
      <c r="B404" s="548"/>
      <c r="C404" s="548"/>
      <c r="D404" s="551" t="s">
        <v>54</v>
      </c>
      <c r="E404" s="552"/>
      <c r="F404" s="15" t="s">
        <v>55</v>
      </c>
      <c r="G404" s="15" t="s">
        <v>56</v>
      </c>
      <c r="H404" s="15" t="s">
        <v>57</v>
      </c>
      <c r="I404" s="15" t="s">
        <v>58</v>
      </c>
    </row>
    <row r="405" spans="1:9" ht="27.95" customHeight="1">
      <c r="A405" s="16" t="s">
        <v>489</v>
      </c>
      <c r="B405" s="553" t="s">
        <v>490</v>
      </c>
      <c r="C405" s="554"/>
      <c r="D405" s="555" t="s">
        <v>61</v>
      </c>
      <c r="E405" s="556"/>
      <c r="F405" s="16" t="s">
        <v>88</v>
      </c>
      <c r="G405" s="18">
        <v>7.6000000000000001E-6</v>
      </c>
      <c r="H405" s="19">
        <v>5400</v>
      </c>
      <c r="I405" s="19">
        <v>0.04</v>
      </c>
    </row>
    <row r="406" spans="1:9" ht="15" customHeight="1">
      <c r="A406" s="1"/>
      <c r="B406" s="1"/>
      <c r="C406" s="1"/>
      <c r="D406" s="1"/>
      <c r="E406" s="1"/>
      <c r="F406" s="1"/>
      <c r="G406" s="549" t="s">
        <v>144</v>
      </c>
      <c r="H406" s="550"/>
      <c r="I406" s="20">
        <v>0.04</v>
      </c>
    </row>
    <row r="407" spans="1:9" ht="15" customHeight="1">
      <c r="A407" s="1"/>
      <c r="B407" s="1"/>
      <c r="C407" s="1"/>
      <c r="D407" s="1"/>
      <c r="E407" s="1"/>
      <c r="F407" s="1"/>
      <c r="G407" s="545" t="s">
        <v>50</v>
      </c>
      <c r="H407" s="546"/>
      <c r="I407" s="3">
        <v>0.04</v>
      </c>
    </row>
    <row r="408" spans="1:9" ht="9.9499999999999993" customHeight="1">
      <c r="A408" s="1"/>
      <c r="B408" s="1"/>
      <c r="C408" s="1"/>
      <c r="D408" s="540" t="s">
        <v>48</v>
      </c>
      <c r="E408" s="541"/>
      <c r="F408" s="541"/>
      <c r="G408" s="1"/>
      <c r="H408" s="1"/>
      <c r="I408" s="1"/>
    </row>
    <row r="409" spans="1:9" ht="20.100000000000001" customHeight="1">
      <c r="A409" s="542" t="s">
        <v>492</v>
      </c>
      <c r="B409" s="543"/>
      <c r="C409" s="543"/>
      <c r="D409" s="543"/>
      <c r="E409" s="543"/>
      <c r="F409" s="543"/>
      <c r="G409" s="543"/>
      <c r="H409" s="543"/>
      <c r="I409" s="543"/>
    </row>
    <row r="410" spans="1:9" ht="15" customHeight="1">
      <c r="A410" s="547" t="s">
        <v>138</v>
      </c>
      <c r="B410" s="548"/>
      <c r="C410" s="548"/>
      <c r="D410" s="551" t="s">
        <v>54</v>
      </c>
      <c r="E410" s="552"/>
      <c r="F410" s="15" t="s">
        <v>55</v>
      </c>
      <c r="G410" s="15" t="s">
        <v>56</v>
      </c>
      <c r="H410" s="15" t="s">
        <v>57</v>
      </c>
      <c r="I410" s="15" t="s">
        <v>58</v>
      </c>
    </row>
    <row r="411" spans="1:9" ht="27.95" customHeight="1">
      <c r="A411" s="16" t="s">
        <v>489</v>
      </c>
      <c r="B411" s="553" t="s">
        <v>490</v>
      </c>
      <c r="C411" s="554"/>
      <c r="D411" s="555" t="s">
        <v>61</v>
      </c>
      <c r="E411" s="556"/>
      <c r="F411" s="16" t="s">
        <v>88</v>
      </c>
      <c r="G411" s="18">
        <v>6.9999999999999994E-5</v>
      </c>
      <c r="H411" s="19">
        <v>5400</v>
      </c>
      <c r="I411" s="19">
        <v>0.37</v>
      </c>
    </row>
    <row r="412" spans="1:9" ht="15" customHeight="1">
      <c r="A412" s="1"/>
      <c r="B412" s="1"/>
      <c r="C412" s="1"/>
      <c r="D412" s="1"/>
      <c r="E412" s="1"/>
      <c r="F412" s="1"/>
      <c r="G412" s="549" t="s">
        <v>144</v>
      </c>
      <c r="H412" s="550"/>
      <c r="I412" s="20">
        <v>0.37</v>
      </c>
    </row>
    <row r="413" spans="1:9" ht="15" customHeight="1">
      <c r="A413" s="1"/>
      <c r="B413" s="1"/>
      <c r="C413" s="1"/>
      <c r="D413" s="1"/>
      <c r="E413" s="1"/>
      <c r="F413" s="1"/>
      <c r="G413" s="545" t="s">
        <v>50</v>
      </c>
      <c r="H413" s="546"/>
      <c r="I413" s="3">
        <v>0.37</v>
      </c>
    </row>
    <row r="414" spans="1:9" ht="9.9499999999999993" customHeight="1">
      <c r="A414" s="1"/>
      <c r="B414" s="1"/>
      <c r="C414" s="1"/>
      <c r="D414" s="540" t="s">
        <v>48</v>
      </c>
      <c r="E414" s="541"/>
      <c r="F414" s="541"/>
      <c r="G414" s="1"/>
      <c r="H414" s="1"/>
      <c r="I414" s="1"/>
    </row>
    <row r="415" spans="1:9" ht="20.100000000000001" customHeight="1">
      <c r="A415" s="542" t="s">
        <v>493</v>
      </c>
      <c r="B415" s="543"/>
      <c r="C415" s="543"/>
      <c r="D415" s="543"/>
      <c r="E415" s="543"/>
      <c r="F415" s="543"/>
      <c r="G415" s="543"/>
      <c r="H415" s="543"/>
      <c r="I415" s="543"/>
    </row>
    <row r="416" spans="1:9" ht="15" customHeight="1">
      <c r="A416" s="547" t="s">
        <v>428</v>
      </c>
      <c r="B416" s="548"/>
      <c r="C416" s="548"/>
      <c r="D416" s="551" t="s">
        <v>54</v>
      </c>
      <c r="E416" s="552"/>
      <c r="F416" s="15" t="s">
        <v>55</v>
      </c>
      <c r="G416" s="15" t="s">
        <v>56</v>
      </c>
      <c r="H416" s="15" t="s">
        <v>57</v>
      </c>
      <c r="I416" s="15" t="s">
        <v>58</v>
      </c>
    </row>
    <row r="417" spans="1:9" ht="15" customHeight="1">
      <c r="A417" s="16" t="s">
        <v>429</v>
      </c>
      <c r="B417" s="553" t="s">
        <v>430</v>
      </c>
      <c r="C417" s="554"/>
      <c r="D417" s="555" t="s">
        <v>61</v>
      </c>
      <c r="E417" s="556"/>
      <c r="F417" s="16" t="s">
        <v>431</v>
      </c>
      <c r="G417" s="18">
        <v>1.25</v>
      </c>
      <c r="H417" s="19">
        <v>0.84</v>
      </c>
      <c r="I417" s="19">
        <v>1.05</v>
      </c>
    </row>
    <row r="418" spans="1:9" ht="15" customHeight="1">
      <c r="A418" s="1"/>
      <c r="B418" s="1"/>
      <c r="C418" s="1"/>
      <c r="D418" s="1"/>
      <c r="E418" s="1"/>
      <c r="F418" s="1"/>
      <c r="G418" s="549" t="s">
        <v>432</v>
      </c>
      <c r="H418" s="550"/>
      <c r="I418" s="20">
        <v>1.05</v>
      </c>
    </row>
    <row r="419" spans="1:9" ht="15" customHeight="1">
      <c r="A419" s="1"/>
      <c r="B419" s="1"/>
      <c r="C419" s="1"/>
      <c r="D419" s="1"/>
      <c r="E419" s="1"/>
      <c r="F419" s="1"/>
      <c r="G419" s="545" t="s">
        <v>50</v>
      </c>
      <c r="H419" s="546"/>
      <c r="I419" s="3">
        <v>1.05</v>
      </c>
    </row>
    <row r="420" spans="1:9" ht="9.9499999999999993" customHeight="1">
      <c r="A420" s="1"/>
      <c r="B420" s="1"/>
      <c r="C420" s="1"/>
      <c r="D420" s="540" t="s">
        <v>48</v>
      </c>
      <c r="E420" s="541"/>
      <c r="F420" s="541"/>
      <c r="G420" s="1"/>
      <c r="H420" s="1"/>
      <c r="I420" s="1"/>
    </row>
    <row r="421" spans="1:9" ht="20.100000000000001" customHeight="1">
      <c r="A421" s="542" t="s">
        <v>494</v>
      </c>
      <c r="B421" s="543"/>
      <c r="C421" s="543"/>
      <c r="D421" s="543"/>
      <c r="E421" s="543"/>
      <c r="F421" s="543"/>
      <c r="G421" s="543"/>
      <c r="H421" s="543"/>
      <c r="I421" s="543"/>
    </row>
    <row r="422" spans="1:9" ht="15" customHeight="1">
      <c r="A422" s="547" t="s">
        <v>64</v>
      </c>
      <c r="B422" s="548"/>
      <c r="C422" s="548"/>
      <c r="D422" s="551" t="s">
        <v>54</v>
      </c>
      <c r="E422" s="552"/>
      <c r="F422" s="15" t="s">
        <v>55</v>
      </c>
      <c r="G422" s="15" t="s">
        <v>56</v>
      </c>
      <c r="H422" s="15" t="s">
        <v>57</v>
      </c>
      <c r="I422" s="15" t="s">
        <v>58</v>
      </c>
    </row>
    <row r="423" spans="1:9" ht="27.95" customHeight="1">
      <c r="A423" s="16" t="s">
        <v>495</v>
      </c>
      <c r="B423" s="553" t="s">
        <v>496</v>
      </c>
      <c r="C423" s="554"/>
      <c r="D423" s="555" t="s">
        <v>61</v>
      </c>
      <c r="E423" s="556"/>
      <c r="F423" s="16" t="s">
        <v>73</v>
      </c>
      <c r="G423" s="18">
        <v>1</v>
      </c>
      <c r="H423" s="19">
        <v>0.34</v>
      </c>
      <c r="I423" s="19">
        <v>0.34</v>
      </c>
    </row>
    <row r="424" spans="1:9" ht="27.95" customHeight="1">
      <c r="A424" s="16" t="s">
        <v>497</v>
      </c>
      <c r="B424" s="553" t="s">
        <v>498</v>
      </c>
      <c r="C424" s="554"/>
      <c r="D424" s="555" t="s">
        <v>61</v>
      </c>
      <c r="E424" s="556"/>
      <c r="F424" s="16" t="s">
        <v>73</v>
      </c>
      <c r="G424" s="18">
        <v>1</v>
      </c>
      <c r="H424" s="19">
        <v>0.04</v>
      </c>
      <c r="I424" s="19">
        <v>0.04</v>
      </c>
    </row>
    <row r="425" spans="1:9" ht="27.95" customHeight="1">
      <c r="A425" s="16" t="s">
        <v>499</v>
      </c>
      <c r="B425" s="553" t="s">
        <v>500</v>
      </c>
      <c r="C425" s="554"/>
      <c r="D425" s="555" t="s">
        <v>61</v>
      </c>
      <c r="E425" s="556"/>
      <c r="F425" s="16" t="s">
        <v>73</v>
      </c>
      <c r="G425" s="18">
        <v>1</v>
      </c>
      <c r="H425" s="19">
        <v>0.37</v>
      </c>
      <c r="I425" s="19">
        <v>0.37</v>
      </c>
    </row>
    <row r="426" spans="1:9" ht="27.95" customHeight="1">
      <c r="A426" s="16" t="s">
        <v>501</v>
      </c>
      <c r="B426" s="553" t="s">
        <v>502</v>
      </c>
      <c r="C426" s="554"/>
      <c r="D426" s="555" t="s">
        <v>61</v>
      </c>
      <c r="E426" s="556"/>
      <c r="F426" s="16" t="s">
        <v>73</v>
      </c>
      <c r="G426" s="18">
        <v>1</v>
      </c>
      <c r="H426" s="19">
        <v>1.05</v>
      </c>
      <c r="I426" s="19">
        <v>1.05</v>
      </c>
    </row>
    <row r="427" spans="1:9" ht="15" customHeight="1">
      <c r="A427" s="1"/>
      <c r="B427" s="1"/>
      <c r="C427" s="1"/>
      <c r="D427" s="1"/>
      <c r="E427" s="1"/>
      <c r="F427" s="1"/>
      <c r="G427" s="549" t="s">
        <v>78</v>
      </c>
      <c r="H427" s="550"/>
      <c r="I427" s="20">
        <v>1.8</v>
      </c>
    </row>
    <row r="428" spans="1:9" ht="15" customHeight="1">
      <c r="A428" s="1"/>
      <c r="B428" s="1"/>
      <c r="C428" s="1"/>
      <c r="D428" s="1"/>
      <c r="E428" s="1"/>
      <c r="F428" s="1"/>
      <c r="G428" s="545" t="s">
        <v>50</v>
      </c>
      <c r="H428" s="546"/>
      <c r="I428" s="3">
        <v>1.8</v>
      </c>
    </row>
    <row r="429" spans="1:9" ht="9.9499999999999993" customHeight="1">
      <c r="A429" s="1"/>
      <c r="B429" s="1"/>
      <c r="C429" s="1"/>
      <c r="D429" s="540" t="s">
        <v>48</v>
      </c>
      <c r="E429" s="541"/>
      <c r="F429" s="541"/>
      <c r="G429" s="1"/>
      <c r="H429" s="1"/>
      <c r="I429" s="1"/>
    </row>
    <row r="430" spans="1:9" ht="20.100000000000001" customHeight="1">
      <c r="A430" s="542" t="s">
        <v>503</v>
      </c>
      <c r="B430" s="543"/>
      <c r="C430" s="543"/>
      <c r="D430" s="543"/>
      <c r="E430" s="543"/>
      <c r="F430" s="543"/>
      <c r="G430" s="543"/>
      <c r="H430" s="543"/>
      <c r="I430" s="543"/>
    </row>
    <row r="431" spans="1:9" ht="15" customHeight="1">
      <c r="A431" s="547" t="s">
        <v>64</v>
      </c>
      <c r="B431" s="548"/>
      <c r="C431" s="548"/>
      <c r="D431" s="551" t="s">
        <v>54</v>
      </c>
      <c r="E431" s="552"/>
      <c r="F431" s="15" t="s">
        <v>55</v>
      </c>
      <c r="G431" s="15" t="s">
        <v>56</v>
      </c>
      <c r="H431" s="15" t="s">
        <v>57</v>
      </c>
      <c r="I431" s="15" t="s">
        <v>58</v>
      </c>
    </row>
    <row r="432" spans="1:9" ht="27.95" customHeight="1">
      <c r="A432" s="16" t="s">
        <v>495</v>
      </c>
      <c r="B432" s="553" t="s">
        <v>496</v>
      </c>
      <c r="C432" s="554"/>
      <c r="D432" s="555" t="s">
        <v>61</v>
      </c>
      <c r="E432" s="556"/>
      <c r="F432" s="16" t="s">
        <v>73</v>
      </c>
      <c r="G432" s="18">
        <v>1</v>
      </c>
      <c r="H432" s="19">
        <v>0.34</v>
      </c>
      <c r="I432" s="19">
        <v>0.34</v>
      </c>
    </row>
    <row r="433" spans="1:9" ht="27.95" customHeight="1">
      <c r="A433" s="16" t="s">
        <v>497</v>
      </c>
      <c r="B433" s="553" t="s">
        <v>498</v>
      </c>
      <c r="C433" s="554"/>
      <c r="D433" s="555" t="s">
        <v>61</v>
      </c>
      <c r="E433" s="556"/>
      <c r="F433" s="16" t="s">
        <v>73</v>
      </c>
      <c r="G433" s="18">
        <v>1</v>
      </c>
      <c r="H433" s="19">
        <v>0.04</v>
      </c>
      <c r="I433" s="19">
        <v>0.04</v>
      </c>
    </row>
    <row r="434" spans="1:9" ht="15" customHeight="1">
      <c r="A434" s="1"/>
      <c r="B434" s="1"/>
      <c r="C434" s="1"/>
      <c r="D434" s="1"/>
      <c r="E434" s="1"/>
      <c r="F434" s="1"/>
      <c r="G434" s="549" t="s">
        <v>78</v>
      </c>
      <c r="H434" s="550"/>
      <c r="I434" s="20">
        <v>0.38</v>
      </c>
    </row>
    <row r="435" spans="1:9" ht="15" customHeight="1">
      <c r="A435" s="1"/>
      <c r="B435" s="1"/>
      <c r="C435" s="1"/>
      <c r="D435" s="1"/>
      <c r="E435" s="1"/>
      <c r="F435" s="1"/>
      <c r="G435" s="545" t="s">
        <v>50</v>
      </c>
      <c r="H435" s="546"/>
      <c r="I435" s="3">
        <v>0.38</v>
      </c>
    </row>
    <row r="436" spans="1:9" ht="9.9499999999999993" customHeight="1">
      <c r="A436" s="1"/>
      <c r="B436" s="1"/>
      <c r="C436" s="1"/>
      <c r="D436" s="540" t="s">
        <v>48</v>
      </c>
      <c r="E436" s="541"/>
      <c r="F436" s="541"/>
      <c r="G436" s="1"/>
      <c r="H436" s="1"/>
      <c r="I436" s="1"/>
    </row>
    <row r="437" spans="1:9" ht="20.100000000000001" customHeight="1">
      <c r="A437" s="542" t="s">
        <v>504</v>
      </c>
      <c r="B437" s="543"/>
      <c r="C437" s="543"/>
      <c r="D437" s="543"/>
      <c r="E437" s="543"/>
      <c r="F437" s="543"/>
      <c r="G437" s="543"/>
      <c r="H437" s="543"/>
      <c r="I437" s="543"/>
    </row>
    <row r="438" spans="1:9" ht="15" customHeight="1">
      <c r="A438" s="547" t="s">
        <v>53</v>
      </c>
      <c r="B438" s="548"/>
      <c r="C438" s="548"/>
      <c r="D438" s="551" t="s">
        <v>54</v>
      </c>
      <c r="E438" s="552"/>
      <c r="F438" s="15" t="s">
        <v>55</v>
      </c>
      <c r="G438" s="15" t="s">
        <v>56</v>
      </c>
      <c r="H438" s="15" t="s">
        <v>57</v>
      </c>
      <c r="I438" s="15" t="s">
        <v>58</v>
      </c>
    </row>
    <row r="439" spans="1:9" ht="20.100000000000001" customHeight="1">
      <c r="A439" s="16" t="s">
        <v>278</v>
      </c>
      <c r="B439" s="553" t="s">
        <v>279</v>
      </c>
      <c r="C439" s="554"/>
      <c r="D439" s="555" t="s">
        <v>61</v>
      </c>
      <c r="E439" s="556"/>
      <c r="F439" s="16" t="s">
        <v>62</v>
      </c>
      <c r="G439" s="18">
        <v>0.95</v>
      </c>
      <c r="H439" s="19">
        <v>81.040000000000006</v>
      </c>
      <c r="I439" s="19">
        <v>76.98</v>
      </c>
    </row>
    <row r="440" spans="1:9" ht="15" customHeight="1">
      <c r="A440" s="16" t="s">
        <v>104</v>
      </c>
      <c r="B440" s="553" t="s">
        <v>105</v>
      </c>
      <c r="C440" s="554"/>
      <c r="D440" s="555" t="s">
        <v>61</v>
      </c>
      <c r="E440" s="556"/>
      <c r="F440" s="16" t="s">
        <v>91</v>
      </c>
      <c r="G440" s="18">
        <v>426.49</v>
      </c>
      <c r="H440" s="19">
        <v>0.59</v>
      </c>
      <c r="I440" s="19">
        <v>251.62</v>
      </c>
    </row>
    <row r="441" spans="1:9" ht="15" customHeight="1">
      <c r="A441" s="1"/>
      <c r="B441" s="1"/>
      <c r="C441" s="1"/>
      <c r="D441" s="1"/>
      <c r="E441" s="1"/>
      <c r="F441" s="1"/>
      <c r="G441" s="549" t="s">
        <v>63</v>
      </c>
      <c r="H441" s="550"/>
      <c r="I441" s="20">
        <v>328.6</v>
      </c>
    </row>
    <row r="442" spans="1:9" ht="15" customHeight="1">
      <c r="A442" s="547" t="s">
        <v>64</v>
      </c>
      <c r="B442" s="548"/>
      <c r="C442" s="548"/>
      <c r="D442" s="551" t="s">
        <v>54</v>
      </c>
      <c r="E442" s="552"/>
      <c r="F442" s="15" t="s">
        <v>55</v>
      </c>
      <c r="G442" s="15" t="s">
        <v>56</v>
      </c>
      <c r="H442" s="15" t="s">
        <v>57</v>
      </c>
      <c r="I442" s="15" t="s">
        <v>58</v>
      </c>
    </row>
    <row r="443" spans="1:9" ht="20.100000000000001" customHeight="1">
      <c r="A443" s="16" t="s">
        <v>108</v>
      </c>
      <c r="B443" s="553" t="s">
        <v>109</v>
      </c>
      <c r="C443" s="554"/>
      <c r="D443" s="555" t="s">
        <v>61</v>
      </c>
      <c r="E443" s="556"/>
      <c r="F443" s="16" t="s">
        <v>73</v>
      </c>
      <c r="G443" s="18">
        <v>4.32</v>
      </c>
      <c r="H443" s="19">
        <v>16.98</v>
      </c>
      <c r="I443" s="19">
        <v>73.349999999999994</v>
      </c>
    </row>
    <row r="444" spans="1:9" ht="27.95" customHeight="1">
      <c r="A444" s="16" t="s">
        <v>505</v>
      </c>
      <c r="B444" s="553" t="s">
        <v>506</v>
      </c>
      <c r="C444" s="554"/>
      <c r="D444" s="555" t="s">
        <v>61</v>
      </c>
      <c r="E444" s="556"/>
      <c r="F444" s="16" t="s">
        <v>67</v>
      </c>
      <c r="G444" s="18">
        <v>1.01</v>
      </c>
      <c r="H444" s="19">
        <v>1.8</v>
      </c>
      <c r="I444" s="19">
        <v>1.81</v>
      </c>
    </row>
    <row r="445" spans="1:9" ht="27.95" customHeight="1">
      <c r="A445" s="16" t="s">
        <v>507</v>
      </c>
      <c r="B445" s="553" t="s">
        <v>508</v>
      </c>
      <c r="C445" s="554"/>
      <c r="D445" s="555" t="s">
        <v>61</v>
      </c>
      <c r="E445" s="556"/>
      <c r="F445" s="16" t="s">
        <v>70</v>
      </c>
      <c r="G445" s="18">
        <v>3.31</v>
      </c>
      <c r="H445" s="19">
        <v>0.38</v>
      </c>
      <c r="I445" s="19">
        <v>1.25</v>
      </c>
    </row>
    <row r="446" spans="1:9" ht="15" customHeight="1">
      <c r="A446" s="1"/>
      <c r="B446" s="1"/>
      <c r="C446" s="1"/>
      <c r="D446" s="1"/>
      <c r="E446" s="1"/>
      <c r="F446" s="1"/>
      <c r="G446" s="549" t="s">
        <v>78</v>
      </c>
      <c r="H446" s="550"/>
      <c r="I446" s="20">
        <v>76.41</v>
      </c>
    </row>
    <row r="447" spans="1:9" ht="15" customHeight="1">
      <c r="A447" s="1"/>
      <c r="B447" s="1"/>
      <c r="C447" s="1"/>
      <c r="D447" s="1"/>
      <c r="E447" s="1"/>
      <c r="F447" s="1"/>
      <c r="G447" s="545" t="s">
        <v>50</v>
      </c>
      <c r="H447" s="546"/>
      <c r="I447" s="3">
        <v>405.01</v>
      </c>
    </row>
    <row r="448" spans="1:9" ht="9.9499999999999993" customHeight="1">
      <c r="A448" s="1"/>
      <c r="B448" s="1"/>
      <c r="C448" s="1"/>
      <c r="D448" s="540" t="s">
        <v>48</v>
      </c>
      <c r="E448" s="541"/>
      <c r="F448" s="541"/>
      <c r="G448" s="1"/>
      <c r="H448" s="1"/>
      <c r="I448" s="1"/>
    </row>
    <row r="449" spans="1:9" ht="20.100000000000001" customHeight="1">
      <c r="A449" s="542" t="s">
        <v>509</v>
      </c>
      <c r="B449" s="543"/>
      <c r="C449" s="543"/>
      <c r="D449" s="543"/>
      <c r="E449" s="543"/>
      <c r="F449" s="543"/>
      <c r="G449" s="543"/>
      <c r="H449" s="543"/>
      <c r="I449" s="543"/>
    </row>
    <row r="450" spans="1:9" ht="15" customHeight="1">
      <c r="A450" s="547" t="s">
        <v>53</v>
      </c>
      <c r="B450" s="548"/>
      <c r="C450" s="548"/>
      <c r="D450" s="551" t="s">
        <v>54</v>
      </c>
      <c r="E450" s="552"/>
      <c r="F450" s="15" t="s">
        <v>55</v>
      </c>
      <c r="G450" s="15" t="s">
        <v>56</v>
      </c>
      <c r="H450" s="15" t="s">
        <v>57</v>
      </c>
      <c r="I450" s="15" t="s">
        <v>58</v>
      </c>
    </row>
    <row r="451" spans="1:9" ht="20.100000000000001" customHeight="1">
      <c r="A451" s="16" t="s">
        <v>102</v>
      </c>
      <c r="B451" s="553" t="s">
        <v>103</v>
      </c>
      <c r="C451" s="554"/>
      <c r="D451" s="555" t="s">
        <v>61</v>
      </c>
      <c r="E451" s="556"/>
      <c r="F451" s="16" t="s">
        <v>62</v>
      </c>
      <c r="G451" s="18">
        <v>1.1599999999999999</v>
      </c>
      <c r="H451" s="19">
        <v>80</v>
      </c>
      <c r="I451" s="19">
        <v>92.8</v>
      </c>
    </row>
    <row r="452" spans="1:9" ht="15" customHeight="1">
      <c r="A452" s="16" t="s">
        <v>510</v>
      </c>
      <c r="B452" s="553" t="s">
        <v>511</v>
      </c>
      <c r="C452" s="554"/>
      <c r="D452" s="555" t="s">
        <v>61</v>
      </c>
      <c r="E452" s="556"/>
      <c r="F452" s="16" t="s">
        <v>91</v>
      </c>
      <c r="G452" s="18">
        <v>174.1</v>
      </c>
      <c r="H452" s="19">
        <v>0.8</v>
      </c>
      <c r="I452" s="19">
        <v>139.28</v>
      </c>
    </row>
    <row r="453" spans="1:9" ht="15" customHeight="1">
      <c r="A453" s="16" t="s">
        <v>104</v>
      </c>
      <c r="B453" s="553" t="s">
        <v>105</v>
      </c>
      <c r="C453" s="554"/>
      <c r="D453" s="555" t="s">
        <v>61</v>
      </c>
      <c r="E453" s="556"/>
      <c r="F453" s="16" t="s">
        <v>91</v>
      </c>
      <c r="G453" s="18">
        <v>195.86</v>
      </c>
      <c r="H453" s="19">
        <v>0.59</v>
      </c>
      <c r="I453" s="19">
        <v>115.55</v>
      </c>
    </row>
    <row r="454" spans="1:9" ht="15" customHeight="1">
      <c r="A454" s="1"/>
      <c r="B454" s="1"/>
      <c r="C454" s="1"/>
      <c r="D454" s="1"/>
      <c r="E454" s="1"/>
      <c r="F454" s="1"/>
      <c r="G454" s="549" t="s">
        <v>63</v>
      </c>
      <c r="H454" s="550"/>
      <c r="I454" s="20">
        <v>347.63</v>
      </c>
    </row>
    <row r="455" spans="1:9" ht="15" customHeight="1">
      <c r="A455" s="547" t="s">
        <v>64</v>
      </c>
      <c r="B455" s="548"/>
      <c r="C455" s="548"/>
      <c r="D455" s="551" t="s">
        <v>54</v>
      </c>
      <c r="E455" s="552"/>
      <c r="F455" s="15" t="s">
        <v>55</v>
      </c>
      <c r="G455" s="15" t="s">
        <v>56</v>
      </c>
      <c r="H455" s="15" t="s">
        <v>57</v>
      </c>
      <c r="I455" s="15" t="s">
        <v>58</v>
      </c>
    </row>
    <row r="456" spans="1:9" ht="20.100000000000001" customHeight="1">
      <c r="A456" s="16" t="s">
        <v>108</v>
      </c>
      <c r="B456" s="553" t="s">
        <v>109</v>
      </c>
      <c r="C456" s="554"/>
      <c r="D456" s="555" t="s">
        <v>61</v>
      </c>
      <c r="E456" s="556"/>
      <c r="F456" s="16" t="s">
        <v>73</v>
      </c>
      <c r="G456" s="18">
        <v>4.5</v>
      </c>
      <c r="H456" s="19">
        <v>16.98</v>
      </c>
      <c r="I456" s="19">
        <v>76.41</v>
      </c>
    </row>
    <row r="457" spans="1:9" ht="27.95" customHeight="1">
      <c r="A457" s="16" t="s">
        <v>505</v>
      </c>
      <c r="B457" s="553" t="s">
        <v>506</v>
      </c>
      <c r="C457" s="554"/>
      <c r="D457" s="555" t="s">
        <v>61</v>
      </c>
      <c r="E457" s="556"/>
      <c r="F457" s="16" t="s">
        <v>67</v>
      </c>
      <c r="G457" s="18">
        <v>1.05</v>
      </c>
      <c r="H457" s="19">
        <v>1.8</v>
      </c>
      <c r="I457" s="19">
        <v>1.89</v>
      </c>
    </row>
    <row r="458" spans="1:9" ht="27.95" customHeight="1">
      <c r="A458" s="16" t="s">
        <v>507</v>
      </c>
      <c r="B458" s="553" t="s">
        <v>508</v>
      </c>
      <c r="C458" s="554"/>
      <c r="D458" s="555" t="s">
        <v>61</v>
      </c>
      <c r="E458" s="556"/>
      <c r="F458" s="16" t="s">
        <v>70</v>
      </c>
      <c r="G458" s="18">
        <v>3.45</v>
      </c>
      <c r="H458" s="19">
        <v>0.38</v>
      </c>
      <c r="I458" s="19">
        <v>1.31</v>
      </c>
    </row>
    <row r="459" spans="1:9" ht="15" customHeight="1">
      <c r="A459" s="1"/>
      <c r="B459" s="1"/>
      <c r="C459" s="1"/>
      <c r="D459" s="1"/>
      <c r="E459" s="1"/>
      <c r="F459" s="1"/>
      <c r="G459" s="549" t="s">
        <v>78</v>
      </c>
      <c r="H459" s="550"/>
      <c r="I459" s="20">
        <v>79.61</v>
      </c>
    </row>
    <row r="460" spans="1:9" ht="15" customHeight="1">
      <c r="A460" s="1"/>
      <c r="B460" s="1"/>
      <c r="C460" s="1"/>
      <c r="D460" s="1"/>
      <c r="E460" s="1"/>
      <c r="F460" s="1"/>
      <c r="G460" s="545" t="s">
        <v>50</v>
      </c>
      <c r="H460" s="546"/>
      <c r="I460" s="3">
        <v>427.24</v>
      </c>
    </row>
    <row r="461" spans="1:9" ht="9.9499999999999993" customHeight="1">
      <c r="A461" s="1"/>
      <c r="B461" s="1"/>
      <c r="C461" s="1"/>
      <c r="D461" s="540" t="s">
        <v>48</v>
      </c>
      <c r="E461" s="541"/>
      <c r="F461" s="541"/>
      <c r="G461" s="1"/>
      <c r="H461" s="1"/>
      <c r="I461" s="1"/>
    </row>
    <row r="462" spans="1:9" ht="20.100000000000001" customHeight="1">
      <c r="A462" s="542" t="s">
        <v>512</v>
      </c>
      <c r="B462" s="543"/>
      <c r="C462" s="543"/>
      <c r="D462" s="543"/>
      <c r="E462" s="543"/>
      <c r="F462" s="543"/>
      <c r="G462" s="543"/>
      <c r="H462" s="543"/>
      <c r="I462" s="543"/>
    </row>
    <row r="463" spans="1:9" ht="15" customHeight="1">
      <c r="A463" s="547" t="s">
        <v>145</v>
      </c>
      <c r="B463" s="548"/>
      <c r="C463" s="548"/>
      <c r="D463" s="551" t="s">
        <v>54</v>
      </c>
      <c r="E463" s="552"/>
      <c r="F463" s="15" t="s">
        <v>55</v>
      </c>
      <c r="G463" s="15" t="s">
        <v>56</v>
      </c>
      <c r="H463" s="15" t="s">
        <v>57</v>
      </c>
      <c r="I463" s="15" t="s">
        <v>58</v>
      </c>
    </row>
    <row r="464" spans="1:9" ht="15" customHeight="1">
      <c r="A464" s="16" t="s">
        <v>513</v>
      </c>
      <c r="B464" s="553" t="s">
        <v>257</v>
      </c>
      <c r="C464" s="554"/>
      <c r="D464" s="555" t="s">
        <v>61</v>
      </c>
      <c r="E464" s="556"/>
      <c r="F464" s="16" t="s">
        <v>73</v>
      </c>
      <c r="G464" s="18">
        <v>1.2E-2</v>
      </c>
      <c r="H464" s="19">
        <v>14.17</v>
      </c>
      <c r="I464" s="19">
        <v>0.17</v>
      </c>
    </row>
    <row r="465" spans="1:9" ht="15" customHeight="1">
      <c r="A465" s="1"/>
      <c r="B465" s="1"/>
      <c r="C465" s="1"/>
      <c r="D465" s="1"/>
      <c r="E465" s="1"/>
      <c r="F465" s="1"/>
      <c r="G465" s="549" t="s">
        <v>150</v>
      </c>
      <c r="H465" s="550"/>
      <c r="I465" s="20">
        <v>0.17</v>
      </c>
    </row>
    <row r="466" spans="1:9" ht="15" customHeight="1">
      <c r="A466" s="1"/>
      <c r="B466" s="1"/>
      <c r="C466" s="1"/>
      <c r="D466" s="1"/>
      <c r="E466" s="1"/>
      <c r="F466" s="1"/>
      <c r="G466" s="545" t="s">
        <v>50</v>
      </c>
      <c r="H466" s="546"/>
      <c r="I466" s="3">
        <v>0.17</v>
      </c>
    </row>
    <row r="467" spans="1:9" ht="9.9499999999999993" customHeight="1">
      <c r="A467" s="1"/>
      <c r="B467" s="1"/>
      <c r="C467" s="1"/>
      <c r="D467" s="540" t="s">
        <v>48</v>
      </c>
      <c r="E467" s="541"/>
      <c r="F467" s="541"/>
      <c r="G467" s="1"/>
      <c r="H467" s="1"/>
      <c r="I467" s="1"/>
    </row>
    <row r="468" spans="1:9" ht="20.100000000000001" customHeight="1">
      <c r="A468" s="542" t="s">
        <v>514</v>
      </c>
      <c r="B468" s="543"/>
      <c r="C468" s="543"/>
      <c r="D468" s="543"/>
      <c r="E468" s="543"/>
      <c r="F468" s="543"/>
      <c r="G468" s="543"/>
      <c r="H468" s="543"/>
      <c r="I468" s="543"/>
    </row>
    <row r="469" spans="1:9" ht="15" customHeight="1">
      <c r="A469" s="547" t="s">
        <v>337</v>
      </c>
      <c r="B469" s="548"/>
      <c r="C469" s="548"/>
      <c r="D469" s="551" t="s">
        <v>54</v>
      </c>
      <c r="E469" s="552"/>
      <c r="F469" s="15" t="s">
        <v>55</v>
      </c>
      <c r="G469" s="15" t="s">
        <v>56</v>
      </c>
      <c r="H469" s="15" t="s">
        <v>57</v>
      </c>
      <c r="I469" s="15" t="s">
        <v>58</v>
      </c>
    </row>
    <row r="470" spans="1:9" ht="15" customHeight="1">
      <c r="A470" s="16" t="s">
        <v>338</v>
      </c>
      <c r="B470" s="553" t="s">
        <v>339</v>
      </c>
      <c r="C470" s="554"/>
      <c r="D470" s="555" t="s">
        <v>61</v>
      </c>
      <c r="E470" s="556"/>
      <c r="F470" s="16" t="s">
        <v>73</v>
      </c>
      <c r="G470" s="18">
        <v>1</v>
      </c>
      <c r="H470" s="19">
        <v>2.83</v>
      </c>
      <c r="I470" s="19">
        <v>2.83</v>
      </c>
    </row>
    <row r="471" spans="1:9" ht="15" customHeight="1">
      <c r="A471" s="16" t="s">
        <v>340</v>
      </c>
      <c r="B471" s="553" t="s">
        <v>341</v>
      </c>
      <c r="C471" s="554"/>
      <c r="D471" s="555" t="s">
        <v>61</v>
      </c>
      <c r="E471" s="556"/>
      <c r="F471" s="16" t="s">
        <v>73</v>
      </c>
      <c r="G471" s="18">
        <v>1</v>
      </c>
      <c r="H471" s="19">
        <v>0.88</v>
      </c>
      <c r="I471" s="19">
        <v>0.88</v>
      </c>
    </row>
    <row r="472" spans="1:9" ht="15" customHeight="1">
      <c r="A472" s="16" t="s">
        <v>342</v>
      </c>
      <c r="B472" s="553" t="s">
        <v>343</v>
      </c>
      <c r="C472" s="554"/>
      <c r="D472" s="555" t="s">
        <v>61</v>
      </c>
      <c r="E472" s="556"/>
      <c r="F472" s="16" t="s">
        <v>73</v>
      </c>
      <c r="G472" s="18">
        <v>1</v>
      </c>
      <c r="H472" s="19">
        <v>0.81</v>
      </c>
      <c r="I472" s="19">
        <v>0.81</v>
      </c>
    </row>
    <row r="473" spans="1:9" ht="15" customHeight="1">
      <c r="A473" s="16" t="s">
        <v>344</v>
      </c>
      <c r="B473" s="553" t="s">
        <v>345</v>
      </c>
      <c r="C473" s="554"/>
      <c r="D473" s="555" t="s">
        <v>61</v>
      </c>
      <c r="E473" s="556"/>
      <c r="F473" s="16" t="s">
        <v>73</v>
      </c>
      <c r="G473" s="18">
        <v>1</v>
      </c>
      <c r="H473" s="19">
        <v>0.06</v>
      </c>
      <c r="I473" s="19">
        <v>0.06</v>
      </c>
    </row>
    <row r="474" spans="1:9" ht="20.100000000000001" customHeight="1">
      <c r="A474" s="16" t="s">
        <v>515</v>
      </c>
      <c r="B474" s="553" t="s">
        <v>516</v>
      </c>
      <c r="C474" s="554"/>
      <c r="D474" s="555" t="s">
        <v>61</v>
      </c>
      <c r="E474" s="556"/>
      <c r="F474" s="16" t="s">
        <v>73</v>
      </c>
      <c r="G474" s="18">
        <v>1</v>
      </c>
      <c r="H474" s="19">
        <v>1.48</v>
      </c>
      <c r="I474" s="19">
        <v>1.48</v>
      </c>
    </row>
    <row r="475" spans="1:9" ht="20.100000000000001" customHeight="1">
      <c r="A475" s="16" t="s">
        <v>517</v>
      </c>
      <c r="B475" s="553" t="s">
        <v>518</v>
      </c>
      <c r="C475" s="554"/>
      <c r="D475" s="555" t="s">
        <v>61</v>
      </c>
      <c r="E475" s="556"/>
      <c r="F475" s="16" t="s">
        <v>73</v>
      </c>
      <c r="G475" s="18">
        <v>1</v>
      </c>
      <c r="H475" s="19">
        <v>1.5</v>
      </c>
      <c r="I475" s="19">
        <v>1.5</v>
      </c>
    </row>
    <row r="476" spans="1:9" ht="17.100000000000001" customHeight="1">
      <c r="A476" s="1"/>
      <c r="B476" s="1"/>
      <c r="C476" s="1"/>
      <c r="D476" s="1"/>
      <c r="E476" s="1"/>
      <c r="F476" s="1"/>
      <c r="G476" s="549" t="s">
        <v>350</v>
      </c>
      <c r="H476" s="550"/>
      <c r="I476" s="20">
        <v>7.56</v>
      </c>
    </row>
    <row r="477" spans="1:9" ht="15" customHeight="1">
      <c r="A477" s="547" t="s">
        <v>145</v>
      </c>
      <c r="B477" s="548"/>
      <c r="C477" s="548"/>
      <c r="D477" s="551" t="s">
        <v>54</v>
      </c>
      <c r="E477" s="552"/>
      <c r="F477" s="15" t="s">
        <v>55</v>
      </c>
      <c r="G477" s="15" t="s">
        <v>56</v>
      </c>
      <c r="H477" s="15" t="s">
        <v>57</v>
      </c>
      <c r="I477" s="15" t="s">
        <v>58</v>
      </c>
    </row>
    <row r="478" spans="1:9" ht="15" customHeight="1">
      <c r="A478" s="16" t="s">
        <v>513</v>
      </c>
      <c r="B478" s="553" t="s">
        <v>257</v>
      </c>
      <c r="C478" s="554"/>
      <c r="D478" s="555" t="s">
        <v>61</v>
      </c>
      <c r="E478" s="556"/>
      <c r="F478" s="16" t="s">
        <v>73</v>
      </c>
      <c r="G478" s="18">
        <v>1</v>
      </c>
      <c r="H478" s="19">
        <v>14.17</v>
      </c>
      <c r="I478" s="19">
        <v>14.17</v>
      </c>
    </row>
    <row r="479" spans="1:9" ht="15" customHeight="1">
      <c r="A479" s="1"/>
      <c r="B479" s="1"/>
      <c r="C479" s="1"/>
      <c r="D479" s="1"/>
      <c r="E479" s="1"/>
      <c r="F479" s="1"/>
      <c r="G479" s="549" t="s">
        <v>150</v>
      </c>
      <c r="H479" s="550"/>
      <c r="I479" s="20">
        <v>14.17</v>
      </c>
    </row>
    <row r="480" spans="1:9" ht="15" customHeight="1">
      <c r="A480" s="547" t="s">
        <v>64</v>
      </c>
      <c r="B480" s="548"/>
      <c r="C480" s="548"/>
      <c r="D480" s="551" t="s">
        <v>54</v>
      </c>
      <c r="E480" s="552"/>
      <c r="F480" s="15" t="s">
        <v>55</v>
      </c>
      <c r="G480" s="15" t="s">
        <v>56</v>
      </c>
      <c r="H480" s="15" t="s">
        <v>57</v>
      </c>
      <c r="I480" s="15" t="s">
        <v>58</v>
      </c>
    </row>
    <row r="481" spans="1:9" ht="20.100000000000001" customHeight="1">
      <c r="A481" s="16" t="s">
        <v>519</v>
      </c>
      <c r="B481" s="553" t="s">
        <v>520</v>
      </c>
      <c r="C481" s="554"/>
      <c r="D481" s="555" t="s">
        <v>61</v>
      </c>
      <c r="E481" s="556"/>
      <c r="F481" s="16" t="s">
        <v>73</v>
      </c>
      <c r="G481" s="18">
        <v>1</v>
      </c>
      <c r="H481" s="19">
        <v>0.17</v>
      </c>
      <c r="I481" s="19">
        <v>0.17</v>
      </c>
    </row>
    <row r="482" spans="1:9" ht="15" customHeight="1">
      <c r="A482" s="1"/>
      <c r="B482" s="1"/>
      <c r="C482" s="1"/>
      <c r="D482" s="1"/>
      <c r="E482" s="1"/>
      <c r="F482" s="1"/>
      <c r="G482" s="549" t="s">
        <v>78</v>
      </c>
      <c r="H482" s="550"/>
      <c r="I482" s="20">
        <v>0.17</v>
      </c>
    </row>
    <row r="483" spans="1:9" ht="15" customHeight="1">
      <c r="A483" s="1"/>
      <c r="B483" s="1"/>
      <c r="C483" s="1"/>
      <c r="D483" s="1"/>
      <c r="E483" s="1"/>
      <c r="F483" s="1"/>
      <c r="G483" s="545" t="s">
        <v>50</v>
      </c>
      <c r="H483" s="546"/>
      <c r="I483" s="3">
        <v>21.9</v>
      </c>
    </row>
    <row r="484" spans="1:9" ht="9.9499999999999993" customHeight="1">
      <c r="A484" s="1"/>
      <c r="B484" s="1"/>
      <c r="C484" s="1"/>
      <c r="D484" s="540" t="s">
        <v>48</v>
      </c>
      <c r="E484" s="541"/>
      <c r="F484" s="541"/>
      <c r="G484" s="1"/>
      <c r="H484" s="1"/>
      <c r="I484" s="1"/>
    </row>
    <row r="485" spans="1:9" ht="20.100000000000001" customHeight="1">
      <c r="A485" s="542" t="s">
        <v>521</v>
      </c>
      <c r="B485" s="543"/>
      <c r="C485" s="543"/>
      <c r="D485" s="543"/>
      <c r="E485" s="543"/>
      <c r="F485" s="543"/>
      <c r="G485" s="543"/>
      <c r="H485" s="543"/>
      <c r="I485" s="543"/>
    </row>
    <row r="486" spans="1:9" ht="15" customHeight="1">
      <c r="A486" s="547" t="s">
        <v>145</v>
      </c>
      <c r="B486" s="548"/>
      <c r="C486" s="548"/>
      <c r="D486" s="551" t="s">
        <v>54</v>
      </c>
      <c r="E486" s="552"/>
      <c r="F486" s="15" t="s">
        <v>55</v>
      </c>
      <c r="G486" s="15" t="s">
        <v>56</v>
      </c>
      <c r="H486" s="15" t="s">
        <v>57</v>
      </c>
      <c r="I486" s="15" t="s">
        <v>58</v>
      </c>
    </row>
    <row r="487" spans="1:9" ht="15" customHeight="1">
      <c r="A487" s="16" t="s">
        <v>522</v>
      </c>
      <c r="B487" s="553" t="s">
        <v>523</v>
      </c>
      <c r="C487" s="554"/>
      <c r="D487" s="555" t="s">
        <v>141</v>
      </c>
      <c r="E487" s="556"/>
      <c r="F487" s="16" t="s">
        <v>73</v>
      </c>
      <c r="G487" s="18">
        <v>1</v>
      </c>
      <c r="H487" s="21">
        <v>18.739999999999998</v>
      </c>
      <c r="I487" s="21">
        <v>18.739999999999998</v>
      </c>
    </row>
    <row r="488" spans="1:9" ht="15" customHeight="1">
      <c r="A488" s="1"/>
      <c r="B488" s="1"/>
      <c r="C488" s="1"/>
      <c r="D488" s="1"/>
      <c r="E488" s="1"/>
      <c r="F488" s="1"/>
      <c r="G488" s="549" t="s">
        <v>150</v>
      </c>
      <c r="H488" s="550"/>
      <c r="I488" s="22">
        <v>18.739999999999998</v>
      </c>
    </row>
    <row r="489" spans="1:9" ht="15" customHeight="1">
      <c r="A489" s="1"/>
      <c r="B489" s="1"/>
      <c r="C489" s="1"/>
      <c r="D489" s="1"/>
      <c r="E489" s="1"/>
      <c r="F489" s="1"/>
      <c r="G489" s="545" t="s">
        <v>50</v>
      </c>
      <c r="H489" s="546"/>
      <c r="I489" s="3">
        <v>18.739999999999998</v>
      </c>
    </row>
    <row r="490" spans="1:9" ht="9.9499999999999993" customHeight="1">
      <c r="A490" s="1"/>
      <c r="B490" s="1"/>
      <c r="C490" s="1"/>
      <c r="D490" s="540" t="s">
        <v>48</v>
      </c>
      <c r="E490" s="541"/>
      <c r="F490" s="541"/>
      <c r="G490" s="1"/>
      <c r="H490" s="1"/>
      <c r="I490" s="1"/>
    </row>
    <row r="491" spans="1:9" ht="20.100000000000001" customHeight="1">
      <c r="A491" s="542" t="s">
        <v>524</v>
      </c>
      <c r="B491" s="543"/>
      <c r="C491" s="543"/>
      <c r="D491" s="543"/>
      <c r="E491" s="543"/>
      <c r="F491" s="543"/>
      <c r="G491" s="543"/>
      <c r="H491" s="543"/>
      <c r="I491" s="543"/>
    </row>
    <row r="492" spans="1:9" ht="15" customHeight="1">
      <c r="A492" s="547" t="s">
        <v>53</v>
      </c>
      <c r="B492" s="548"/>
      <c r="C492" s="548"/>
      <c r="D492" s="551" t="s">
        <v>54</v>
      </c>
      <c r="E492" s="552"/>
      <c r="F492" s="15" t="s">
        <v>55</v>
      </c>
      <c r="G492" s="15" t="s">
        <v>56</v>
      </c>
      <c r="H492" s="15" t="s">
        <v>57</v>
      </c>
      <c r="I492" s="15" t="s">
        <v>58</v>
      </c>
    </row>
    <row r="493" spans="1:9" ht="20.100000000000001" customHeight="1">
      <c r="A493" s="16" t="s">
        <v>525</v>
      </c>
      <c r="B493" s="553" t="s">
        <v>526</v>
      </c>
      <c r="C493" s="554"/>
      <c r="D493" s="555" t="s">
        <v>141</v>
      </c>
      <c r="E493" s="556"/>
      <c r="F493" s="16" t="s">
        <v>73</v>
      </c>
      <c r="G493" s="18">
        <v>1</v>
      </c>
      <c r="H493" s="21">
        <v>18.739999999999998</v>
      </c>
      <c r="I493" s="21">
        <v>18.739999999999998</v>
      </c>
    </row>
    <row r="494" spans="1:9" ht="15" customHeight="1">
      <c r="A494" s="16" t="s">
        <v>527</v>
      </c>
      <c r="B494" s="553" t="s">
        <v>528</v>
      </c>
      <c r="C494" s="554"/>
      <c r="D494" s="555" t="s">
        <v>141</v>
      </c>
      <c r="E494" s="556"/>
      <c r="F494" s="16" t="s">
        <v>73</v>
      </c>
      <c r="G494" s="18">
        <v>0.47970000000000002</v>
      </c>
      <c r="H494" s="21">
        <v>1</v>
      </c>
      <c r="I494" s="21">
        <v>0.47970000000000002</v>
      </c>
    </row>
    <row r="495" spans="1:9" ht="15" customHeight="1">
      <c r="A495" s="16" t="s">
        <v>529</v>
      </c>
      <c r="B495" s="553" t="s">
        <v>530</v>
      </c>
      <c r="C495" s="554"/>
      <c r="D495" s="555" t="s">
        <v>141</v>
      </c>
      <c r="E495" s="556"/>
      <c r="F495" s="16" t="s">
        <v>73</v>
      </c>
      <c r="G495" s="18">
        <v>8.2409999999999997</v>
      </c>
      <c r="H495" s="21">
        <v>1</v>
      </c>
      <c r="I495" s="21">
        <v>8.2409999999999997</v>
      </c>
    </row>
    <row r="496" spans="1:9" ht="15" customHeight="1">
      <c r="A496" s="1"/>
      <c r="B496" s="1"/>
      <c r="C496" s="1"/>
      <c r="D496" s="1"/>
      <c r="E496" s="1"/>
      <c r="F496" s="1"/>
      <c r="G496" s="549" t="s">
        <v>63</v>
      </c>
      <c r="H496" s="550"/>
      <c r="I496" s="22">
        <v>27.460699999999999</v>
      </c>
    </row>
    <row r="497" spans="1:9" ht="15" customHeight="1">
      <c r="A497" s="1"/>
      <c r="B497" s="1"/>
      <c r="C497" s="1"/>
      <c r="D497" s="1"/>
      <c r="E497" s="1"/>
      <c r="F497" s="1"/>
      <c r="G497" s="545" t="s">
        <v>50</v>
      </c>
      <c r="H497" s="546"/>
      <c r="I497" s="3">
        <v>27.46</v>
      </c>
    </row>
    <row r="498" spans="1:9" ht="9.9499999999999993" customHeight="1">
      <c r="A498" s="1"/>
      <c r="B498" s="1"/>
      <c r="C498" s="1"/>
      <c r="D498" s="540" t="s">
        <v>48</v>
      </c>
      <c r="E498" s="541"/>
      <c r="F498" s="541"/>
      <c r="G498" s="1"/>
      <c r="H498" s="1"/>
      <c r="I498" s="1"/>
    </row>
    <row r="499" spans="1:9" ht="20.100000000000001" customHeight="1">
      <c r="A499" s="542" t="s">
        <v>531</v>
      </c>
      <c r="B499" s="543"/>
      <c r="C499" s="543"/>
      <c r="D499" s="543"/>
      <c r="E499" s="543"/>
      <c r="F499" s="543"/>
      <c r="G499" s="543"/>
      <c r="H499" s="543"/>
      <c r="I499" s="543"/>
    </row>
    <row r="500" spans="1:9" ht="15" customHeight="1">
      <c r="A500" s="547" t="s">
        <v>53</v>
      </c>
      <c r="B500" s="548"/>
      <c r="C500" s="548"/>
      <c r="D500" s="551" t="s">
        <v>54</v>
      </c>
      <c r="E500" s="552"/>
      <c r="F500" s="15" t="s">
        <v>55</v>
      </c>
      <c r="G500" s="15" t="s">
        <v>56</v>
      </c>
      <c r="H500" s="15" t="s">
        <v>57</v>
      </c>
      <c r="I500" s="15" t="s">
        <v>58</v>
      </c>
    </row>
    <row r="501" spans="1:9" ht="15" customHeight="1">
      <c r="A501" s="16" t="s">
        <v>532</v>
      </c>
      <c r="B501" s="553" t="s">
        <v>533</v>
      </c>
      <c r="C501" s="554"/>
      <c r="D501" s="555" t="s">
        <v>141</v>
      </c>
      <c r="E501" s="556"/>
      <c r="F501" s="16" t="s">
        <v>131</v>
      </c>
      <c r="G501" s="18">
        <v>1.05</v>
      </c>
      <c r="H501" s="21">
        <v>4.09</v>
      </c>
      <c r="I501" s="21">
        <v>4.2945000000000002</v>
      </c>
    </row>
    <row r="502" spans="1:9" ht="15" customHeight="1">
      <c r="A502" s="1"/>
      <c r="B502" s="1"/>
      <c r="C502" s="1"/>
      <c r="D502" s="1"/>
      <c r="E502" s="1"/>
      <c r="F502" s="1"/>
      <c r="G502" s="549" t="s">
        <v>63</v>
      </c>
      <c r="H502" s="550"/>
      <c r="I502" s="22">
        <v>4.2945000000000002</v>
      </c>
    </row>
    <row r="503" spans="1:9" ht="15" customHeight="1">
      <c r="A503" s="1"/>
      <c r="B503" s="1"/>
      <c r="C503" s="1"/>
      <c r="D503" s="1"/>
      <c r="E503" s="1"/>
      <c r="F503" s="1"/>
      <c r="G503" s="545" t="s">
        <v>50</v>
      </c>
      <c r="H503" s="546"/>
      <c r="I503" s="3">
        <v>4.29</v>
      </c>
    </row>
    <row r="504" spans="1:9" ht="9.9499999999999993" customHeight="1">
      <c r="A504" s="1"/>
      <c r="B504" s="1"/>
      <c r="C504" s="1"/>
      <c r="D504" s="540" t="s">
        <v>48</v>
      </c>
      <c r="E504" s="541"/>
      <c r="F504" s="541"/>
      <c r="G504" s="1"/>
      <c r="H504" s="1"/>
      <c r="I504" s="1"/>
    </row>
    <row r="505" spans="1:9" ht="20.100000000000001" customHeight="1">
      <c r="A505" s="542" t="s">
        <v>534</v>
      </c>
      <c r="B505" s="543"/>
      <c r="C505" s="543"/>
      <c r="D505" s="543"/>
      <c r="E505" s="543"/>
      <c r="F505" s="543"/>
      <c r="G505" s="543"/>
      <c r="H505" s="543"/>
      <c r="I505" s="543"/>
    </row>
    <row r="506" spans="1:9" ht="15" customHeight="1">
      <c r="A506" s="547" t="s">
        <v>53</v>
      </c>
      <c r="B506" s="548"/>
      <c r="C506" s="548"/>
      <c r="D506" s="551" t="s">
        <v>54</v>
      </c>
      <c r="E506" s="552"/>
      <c r="F506" s="15" t="s">
        <v>55</v>
      </c>
      <c r="G506" s="15" t="s">
        <v>56</v>
      </c>
      <c r="H506" s="15" t="s">
        <v>57</v>
      </c>
      <c r="I506" s="15" t="s">
        <v>58</v>
      </c>
    </row>
    <row r="507" spans="1:9" ht="20.100000000000001" customHeight="1">
      <c r="A507" s="16" t="s">
        <v>525</v>
      </c>
      <c r="B507" s="553" t="s">
        <v>526</v>
      </c>
      <c r="C507" s="554"/>
      <c r="D507" s="555" t="s">
        <v>141</v>
      </c>
      <c r="E507" s="556"/>
      <c r="F507" s="16" t="s">
        <v>73</v>
      </c>
      <c r="G507" s="18">
        <v>1</v>
      </c>
      <c r="H507" s="21">
        <v>18.739999999999998</v>
      </c>
      <c r="I507" s="21">
        <v>18.739999999999998</v>
      </c>
    </row>
    <row r="508" spans="1:9" ht="15" customHeight="1">
      <c r="A508" s="16" t="s">
        <v>527</v>
      </c>
      <c r="B508" s="553" t="s">
        <v>528</v>
      </c>
      <c r="C508" s="554"/>
      <c r="D508" s="555" t="s">
        <v>141</v>
      </c>
      <c r="E508" s="556"/>
      <c r="F508" s="16" t="s">
        <v>73</v>
      </c>
      <c r="G508" s="18">
        <v>0.47970000000000002</v>
      </c>
      <c r="H508" s="21">
        <v>1</v>
      </c>
      <c r="I508" s="21">
        <v>0.47970000000000002</v>
      </c>
    </row>
    <row r="509" spans="1:9" ht="15" customHeight="1">
      <c r="A509" s="16" t="s">
        <v>529</v>
      </c>
      <c r="B509" s="553" t="s">
        <v>530</v>
      </c>
      <c r="C509" s="554"/>
      <c r="D509" s="555" t="s">
        <v>141</v>
      </c>
      <c r="E509" s="556"/>
      <c r="F509" s="16" t="s">
        <v>73</v>
      </c>
      <c r="G509" s="18">
        <v>8.2409999999999997</v>
      </c>
      <c r="H509" s="21">
        <v>1</v>
      </c>
      <c r="I509" s="21">
        <v>8.2409999999999997</v>
      </c>
    </row>
    <row r="510" spans="1:9" ht="15" customHeight="1">
      <c r="A510" s="16" t="s">
        <v>535</v>
      </c>
      <c r="B510" s="553" t="s">
        <v>536</v>
      </c>
      <c r="C510" s="554"/>
      <c r="D510" s="555" t="s">
        <v>141</v>
      </c>
      <c r="E510" s="556"/>
      <c r="F510" s="16" t="s">
        <v>73</v>
      </c>
      <c r="G510" s="18">
        <v>10.409700000000001</v>
      </c>
      <c r="H510" s="21">
        <v>1</v>
      </c>
      <c r="I510" s="21">
        <v>10.409700000000001</v>
      </c>
    </row>
    <row r="511" spans="1:9" ht="20.100000000000001" customHeight="1">
      <c r="A511" s="16" t="s">
        <v>537</v>
      </c>
      <c r="B511" s="553" t="s">
        <v>538</v>
      </c>
      <c r="C511" s="554"/>
      <c r="D511" s="555" t="s">
        <v>141</v>
      </c>
      <c r="E511" s="556"/>
      <c r="F511" s="16" t="s">
        <v>73</v>
      </c>
      <c r="G511" s="18">
        <v>1</v>
      </c>
      <c r="H511" s="21">
        <v>4.2945000000000002</v>
      </c>
      <c r="I511" s="21">
        <v>4.2945000000000002</v>
      </c>
    </row>
    <row r="512" spans="1:9" ht="15" customHeight="1">
      <c r="A512" s="1"/>
      <c r="B512" s="1"/>
      <c r="C512" s="1"/>
      <c r="D512" s="1"/>
      <c r="E512" s="1"/>
      <c r="F512" s="1"/>
      <c r="G512" s="549" t="s">
        <v>63</v>
      </c>
      <c r="H512" s="550"/>
      <c r="I512" s="22">
        <v>42.164900000000003</v>
      </c>
    </row>
    <row r="513" spans="1:9" ht="15" customHeight="1">
      <c r="A513" s="1"/>
      <c r="B513" s="1"/>
      <c r="C513" s="1"/>
      <c r="D513" s="1"/>
      <c r="E513" s="1"/>
      <c r="F513" s="1"/>
      <c r="G513" s="545" t="s">
        <v>50</v>
      </c>
      <c r="H513" s="546"/>
      <c r="I513" s="3">
        <v>42.16</v>
      </c>
    </row>
    <row r="514" spans="1:9" ht="9.9499999999999993" customHeight="1">
      <c r="A514" s="1"/>
      <c r="B514" s="1"/>
      <c r="C514" s="1"/>
      <c r="D514" s="540" t="s">
        <v>48</v>
      </c>
      <c r="E514" s="541"/>
      <c r="F514" s="541"/>
      <c r="G514" s="1"/>
      <c r="H514" s="1"/>
      <c r="I514" s="1"/>
    </row>
    <row r="515" spans="1:9" ht="20.100000000000001" customHeight="1">
      <c r="A515" s="542" t="s">
        <v>539</v>
      </c>
      <c r="B515" s="543"/>
      <c r="C515" s="543"/>
      <c r="D515" s="543"/>
      <c r="E515" s="543"/>
      <c r="F515" s="543"/>
      <c r="G515" s="543"/>
      <c r="H515" s="543"/>
      <c r="I515" s="543"/>
    </row>
    <row r="516" spans="1:9" ht="15" customHeight="1">
      <c r="A516" s="547" t="s">
        <v>53</v>
      </c>
      <c r="B516" s="548"/>
      <c r="C516" s="548"/>
      <c r="D516" s="551" t="s">
        <v>54</v>
      </c>
      <c r="E516" s="552"/>
      <c r="F516" s="15" t="s">
        <v>55</v>
      </c>
      <c r="G516" s="15" t="s">
        <v>56</v>
      </c>
      <c r="H516" s="15" t="s">
        <v>57</v>
      </c>
      <c r="I516" s="15" t="s">
        <v>58</v>
      </c>
    </row>
    <row r="517" spans="1:9" ht="15" customHeight="1">
      <c r="A517" s="16" t="s">
        <v>540</v>
      </c>
      <c r="B517" s="553" t="s">
        <v>541</v>
      </c>
      <c r="C517" s="554"/>
      <c r="D517" s="555" t="s">
        <v>160</v>
      </c>
      <c r="E517" s="556"/>
      <c r="F517" s="16" t="s">
        <v>186</v>
      </c>
      <c r="G517" s="18">
        <v>0.1018</v>
      </c>
      <c r="H517" s="19">
        <v>14</v>
      </c>
      <c r="I517" s="19">
        <v>1.43</v>
      </c>
    </row>
    <row r="518" spans="1:9" ht="15" customHeight="1">
      <c r="A518" s="16" t="s">
        <v>542</v>
      </c>
      <c r="B518" s="553" t="s">
        <v>543</v>
      </c>
      <c r="C518" s="554"/>
      <c r="D518" s="555" t="s">
        <v>160</v>
      </c>
      <c r="E518" s="556"/>
      <c r="F518" s="16" t="s">
        <v>186</v>
      </c>
      <c r="G518" s="18">
        <v>1.5E-3</v>
      </c>
      <c r="H518" s="19">
        <v>170.51</v>
      </c>
      <c r="I518" s="19">
        <v>0.26</v>
      </c>
    </row>
    <row r="519" spans="1:9" ht="15" customHeight="1">
      <c r="A519" s="16" t="s">
        <v>544</v>
      </c>
      <c r="B519" s="553" t="s">
        <v>545</v>
      </c>
      <c r="C519" s="554"/>
      <c r="D519" s="555" t="s">
        <v>160</v>
      </c>
      <c r="E519" s="556"/>
      <c r="F519" s="16" t="s">
        <v>546</v>
      </c>
      <c r="G519" s="18">
        <v>8.0000000000000004E-4</v>
      </c>
      <c r="H519" s="19">
        <v>6</v>
      </c>
      <c r="I519" s="19">
        <v>0</v>
      </c>
    </row>
    <row r="520" spans="1:9" ht="15" customHeight="1">
      <c r="A520" s="16" t="s">
        <v>547</v>
      </c>
      <c r="B520" s="553" t="s">
        <v>548</v>
      </c>
      <c r="C520" s="554"/>
      <c r="D520" s="555" t="s">
        <v>160</v>
      </c>
      <c r="E520" s="556"/>
      <c r="F520" s="16" t="s">
        <v>186</v>
      </c>
      <c r="G520" s="18">
        <v>9.4100000000000003E-2</v>
      </c>
      <c r="H520" s="19">
        <v>4</v>
      </c>
      <c r="I520" s="19">
        <v>0.38</v>
      </c>
    </row>
    <row r="521" spans="1:9" ht="15" customHeight="1">
      <c r="A521" s="16" t="s">
        <v>549</v>
      </c>
      <c r="B521" s="553" t="s">
        <v>550</v>
      </c>
      <c r="C521" s="554"/>
      <c r="D521" s="555" t="s">
        <v>160</v>
      </c>
      <c r="E521" s="556"/>
      <c r="F521" s="16" t="s">
        <v>186</v>
      </c>
      <c r="G521" s="18">
        <v>2.9999999999999997E-4</v>
      </c>
      <c r="H521" s="19">
        <v>13.85</v>
      </c>
      <c r="I521" s="19">
        <v>0</v>
      </c>
    </row>
    <row r="522" spans="1:9" ht="15" customHeight="1">
      <c r="A522" s="16" t="s">
        <v>551</v>
      </c>
      <c r="B522" s="553" t="s">
        <v>552</v>
      </c>
      <c r="C522" s="554"/>
      <c r="D522" s="555" t="s">
        <v>160</v>
      </c>
      <c r="E522" s="556"/>
      <c r="F522" s="16" t="s">
        <v>186</v>
      </c>
      <c r="G522" s="18">
        <v>1E-4</v>
      </c>
      <c r="H522" s="19">
        <v>28.8</v>
      </c>
      <c r="I522" s="19">
        <v>0</v>
      </c>
    </row>
    <row r="523" spans="1:9" ht="15" customHeight="1">
      <c r="A523" s="16" t="s">
        <v>553</v>
      </c>
      <c r="B523" s="553" t="s">
        <v>554</v>
      </c>
      <c r="C523" s="554"/>
      <c r="D523" s="555" t="s">
        <v>160</v>
      </c>
      <c r="E523" s="556"/>
      <c r="F523" s="16" t="s">
        <v>186</v>
      </c>
      <c r="G523" s="18">
        <v>4.4999999999999997E-3</v>
      </c>
      <c r="H523" s="19">
        <v>140</v>
      </c>
      <c r="I523" s="19">
        <v>0.63</v>
      </c>
    </row>
    <row r="524" spans="1:9" ht="15" customHeight="1">
      <c r="A524" s="16" t="s">
        <v>555</v>
      </c>
      <c r="B524" s="553" t="s">
        <v>556</v>
      </c>
      <c r="C524" s="554"/>
      <c r="D524" s="555" t="s">
        <v>160</v>
      </c>
      <c r="E524" s="556"/>
      <c r="F524" s="16" t="s">
        <v>186</v>
      </c>
      <c r="G524" s="18">
        <v>4.4999999999999997E-3</v>
      </c>
      <c r="H524" s="19">
        <v>4.9000000000000004</v>
      </c>
      <c r="I524" s="19">
        <v>0.02</v>
      </c>
    </row>
    <row r="525" spans="1:9" ht="15" customHeight="1">
      <c r="A525" s="16" t="s">
        <v>557</v>
      </c>
      <c r="B525" s="553" t="s">
        <v>558</v>
      </c>
      <c r="C525" s="554"/>
      <c r="D525" s="555" t="s">
        <v>160</v>
      </c>
      <c r="E525" s="556"/>
      <c r="F525" s="16" t="s">
        <v>186</v>
      </c>
      <c r="G525" s="18">
        <v>1.8E-3</v>
      </c>
      <c r="H525" s="19">
        <v>35.9</v>
      </c>
      <c r="I525" s="19">
        <v>0.06</v>
      </c>
    </row>
    <row r="526" spans="1:9" ht="15" customHeight="1">
      <c r="A526" s="16" t="s">
        <v>559</v>
      </c>
      <c r="B526" s="553" t="s">
        <v>560</v>
      </c>
      <c r="C526" s="554"/>
      <c r="D526" s="555" t="s">
        <v>160</v>
      </c>
      <c r="E526" s="556"/>
      <c r="F526" s="16" t="s">
        <v>186</v>
      </c>
      <c r="G526" s="18">
        <v>2.0000000000000001E-4</v>
      </c>
      <c r="H526" s="19">
        <v>30.7</v>
      </c>
      <c r="I526" s="19">
        <v>0.01</v>
      </c>
    </row>
    <row r="527" spans="1:9" ht="15" customHeight="1">
      <c r="A527" s="16" t="s">
        <v>561</v>
      </c>
      <c r="B527" s="553" t="s">
        <v>562</v>
      </c>
      <c r="C527" s="554"/>
      <c r="D527" s="555" t="s">
        <v>160</v>
      </c>
      <c r="E527" s="556"/>
      <c r="F527" s="16" t="s">
        <v>186</v>
      </c>
      <c r="G527" s="18">
        <v>2.0000000000000001E-4</v>
      </c>
      <c r="H527" s="19">
        <v>206.5</v>
      </c>
      <c r="I527" s="19">
        <v>0.04</v>
      </c>
    </row>
    <row r="528" spans="1:9" ht="15" customHeight="1">
      <c r="A528" s="16" t="s">
        <v>563</v>
      </c>
      <c r="B528" s="553" t="s">
        <v>564</v>
      </c>
      <c r="C528" s="554"/>
      <c r="D528" s="555" t="s">
        <v>160</v>
      </c>
      <c r="E528" s="556"/>
      <c r="F528" s="16" t="s">
        <v>565</v>
      </c>
      <c r="G528" s="18">
        <v>2.3E-3</v>
      </c>
      <c r="H528" s="19">
        <v>10.98</v>
      </c>
      <c r="I528" s="19">
        <v>0.03</v>
      </c>
    </row>
    <row r="529" spans="1:9" ht="15" customHeight="1">
      <c r="A529" s="16" t="s">
        <v>566</v>
      </c>
      <c r="B529" s="553" t="s">
        <v>567</v>
      </c>
      <c r="C529" s="554"/>
      <c r="D529" s="555" t="s">
        <v>160</v>
      </c>
      <c r="E529" s="556"/>
      <c r="F529" s="16" t="s">
        <v>565</v>
      </c>
      <c r="G529" s="18">
        <v>8.0000000000000004E-4</v>
      </c>
      <c r="H529" s="19">
        <v>58.56</v>
      </c>
      <c r="I529" s="19">
        <v>0.05</v>
      </c>
    </row>
    <row r="530" spans="1:9" ht="20.100000000000001" customHeight="1">
      <c r="A530" s="16" t="s">
        <v>568</v>
      </c>
      <c r="B530" s="553" t="s">
        <v>569</v>
      </c>
      <c r="C530" s="554"/>
      <c r="D530" s="555" t="s">
        <v>160</v>
      </c>
      <c r="E530" s="556"/>
      <c r="F530" s="16" t="s">
        <v>186</v>
      </c>
      <c r="G530" s="18">
        <v>2.0000000000000001E-4</v>
      </c>
      <c r="H530" s="19">
        <v>15.86</v>
      </c>
      <c r="I530" s="19">
        <v>0</v>
      </c>
    </row>
    <row r="531" spans="1:9" ht="20.100000000000001" customHeight="1">
      <c r="A531" s="16" t="s">
        <v>570</v>
      </c>
      <c r="B531" s="553" t="s">
        <v>571</v>
      </c>
      <c r="C531" s="554"/>
      <c r="D531" s="555" t="s">
        <v>160</v>
      </c>
      <c r="E531" s="556"/>
      <c r="F531" s="16" t="s">
        <v>186</v>
      </c>
      <c r="G531" s="18">
        <v>5.9999999999999995E-4</v>
      </c>
      <c r="H531" s="19">
        <v>12.2</v>
      </c>
      <c r="I531" s="19">
        <v>0.01</v>
      </c>
    </row>
    <row r="532" spans="1:9" ht="15" customHeight="1">
      <c r="A532" s="1"/>
      <c r="B532" s="1"/>
      <c r="C532" s="1"/>
      <c r="D532" s="1"/>
      <c r="E532" s="1"/>
      <c r="F532" s="1"/>
      <c r="G532" s="549" t="s">
        <v>63</v>
      </c>
      <c r="H532" s="550"/>
      <c r="I532" s="20">
        <v>2.92</v>
      </c>
    </row>
    <row r="533" spans="1:9" ht="15" customHeight="1">
      <c r="A533" s="547" t="s">
        <v>64</v>
      </c>
      <c r="B533" s="548"/>
      <c r="C533" s="548"/>
      <c r="D533" s="551" t="s">
        <v>54</v>
      </c>
      <c r="E533" s="552"/>
      <c r="F533" s="15" t="s">
        <v>55</v>
      </c>
      <c r="G533" s="15" t="s">
        <v>56</v>
      </c>
      <c r="H533" s="15" t="s">
        <v>57</v>
      </c>
      <c r="I533" s="15" t="s">
        <v>58</v>
      </c>
    </row>
    <row r="534" spans="1:9" ht="15" customHeight="1">
      <c r="A534" s="16" t="s">
        <v>572</v>
      </c>
      <c r="B534" s="553" t="s">
        <v>573</v>
      </c>
      <c r="C534" s="554"/>
      <c r="D534" s="555" t="s">
        <v>160</v>
      </c>
      <c r="E534" s="556"/>
      <c r="F534" s="16" t="s">
        <v>186</v>
      </c>
      <c r="G534" s="18">
        <v>4.4999999999999997E-3</v>
      </c>
      <c r="H534" s="19">
        <v>12.54</v>
      </c>
      <c r="I534" s="19">
        <v>0.06</v>
      </c>
    </row>
    <row r="535" spans="1:9" ht="15" customHeight="1">
      <c r="A535" s="16" t="s">
        <v>574</v>
      </c>
      <c r="B535" s="553" t="s">
        <v>575</v>
      </c>
      <c r="C535" s="554"/>
      <c r="D535" s="555" t="s">
        <v>160</v>
      </c>
      <c r="E535" s="556"/>
      <c r="F535" s="16" t="s">
        <v>576</v>
      </c>
      <c r="G535" s="18">
        <v>4.0000000000000002E-4</v>
      </c>
      <c r="H535" s="19">
        <v>300</v>
      </c>
      <c r="I535" s="19">
        <v>0.12</v>
      </c>
    </row>
    <row r="536" spans="1:9" ht="20.100000000000001" customHeight="1">
      <c r="A536" s="16" t="s">
        <v>577</v>
      </c>
      <c r="B536" s="553" t="s">
        <v>578</v>
      </c>
      <c r="C536" s="554"/>
      <c r="D536" s="555" t="s">
        <v>160</v>
      </c>
      <c r="E536" s="556"/>
      <c r="F536" s="16" t="s">
        <v>186</v>
      </c>
      <c r="G536" s="18">
        <v>0.1018</v>
      </c>
      <c r="H536" s="19">
        <v>5</v>
      </c>
      <c r="I536" s="19">
        <v>0.51</v>
      </c>
    </row>
    <row r="537" spans="1:9" ht="15" customHeight="1">
      <c r="A537" s="1"/>
      <c r="B537" s="1"/>
      <c r="C537" s="1"/>
      <c r="D537" s="1"/>
      <c r="E537" s="1"/>
      <c r="F537" s="1"/>
      <c r="G537" s="549" t="s">
        <v>78</v>
      </c>
      <c r="H537" s="550"/>
      <c r="I537" s="20">
        <v>0.69</v>
      </c>
    </row>
    <row r="538" spans="1:9" ht="15" customHeight="1">
      <c r="A538" s="1"/>
      <c r="B538" s="1"/>
      <c r="C538" s="1"/>
      <c r="D538" s="1"/>
      <c r="E538" s="1"/>
      <c r="F538" s="1"/>
      <c r="G538" s="545" t="s">
        <v>50</v>
      </c>
      <c r="H538" s="546"/>
      <c r="I538" s="3">
        <v>3.61</v>
      </c>
    </row>
    <row r="539" spans="1:9" ht="9.9499999999999993" customHeight="1">
      <c r="A539" s="1"/>
      <c r="B539" s="1"/>
      <c r="C539" s="1"/>
      <c r="D539" s="540" t="s">
        <v>48</v>
      </c>
      <c r="E539" s="541"/>
      <c r="F539" s="541"/>
      <c r="G539" s="1"/>
      <c r="H539" s="1"/>
      <c r="I539" s="1"/>
    </row>
    <row r="540" spans="1:9" ht="20.100000000000001" customHeight="1">
      <c r="A540" s="542" t="s">
        <v>579</v>
      </c>
      <c r="B540" s="543"/>
      <c r="C540" s="543"/>
      <c r="D540" s="543"/>
      <c r="E540" s="543"/>
      <c r="F540" s="543"/>
      <c r="G540" s="543"/>
      <c r="H540" s="543"/>
      <c r="I540" s="543"/>
    </row>
    <row r="541" spans="1:9" ht="15" customHeight="1">
      <c r="A541" s="547" t="s">
        <v>145</v>
      </c>
      <c r="B541" s="548"/>
      <c r="C541" s="548"/>
      <c r="D541" s="551" t="s">
        <v>54</v>
      </c>
      <c r="E541" s="552"/>
      <c r="F541" s="15" t="s">
        <v>55</v>
      </c>
      <c r="G541" s="15" t="s">
        <v>56</v>
      </c>
      <c r="H541" s="15" t="s">
        <v>57</v>
      </c>
      <c r="I541" s="15" t="s">
        <v>58</v>
      </c>
    </row>
    <row r="542" spans="1:9" ht="15" customHeight="1">
      <c r="A542" s="16" t="s">
        <v>182</v>
      </c>
      <c r="B542" s="553" t="s">
        <v>183</v>
      </c>
      <c r="C542" s="554"/>
      <c r="D542" s="555" t="s">
        <v>160</v>
      </c>
      <c r="E542" s="556"/>
      <c r="F542" s="16" t="s">
        <v>181</v>
      </c>
      <c r="G542" s="18">
        <v>3</v>
      </c>
      <c r="H542" s="19">
        <v>11.65</v>
      </c>
      <c r="I542" s="19">
        <v>34.950000000000003</v>
      </c>
    </row>
    <row r="543" spans="1:9" ht="15" customHeight="1">
      <c r="A543" s="1"/>
      <c r="B543" s="1"/>
      <c r="C543" s="1"/>
      <c r="D543" s="1"/>
      <c r="E543" s="1"/>
      <c r="F543" s="1"/>
      <c r="G543" s="549" t="s">
        <v>150</v>
      </c>
      <c r="H543" s="550"/>
      <c r="I543" s="20">
        <v>34.950000000000003</v>
      </c>
    </row>
    <row r="544" spans="1:9" ht="15" customHeight="1">
      <c r="A544" s="547" t="s">
        <v>53</v>
      </c>
      <c r="B544" s="548"/>
      <c r="C544" s="548"/>
      <c r="D544" s="551" t="s">
        <v>54</v>
      </c>
      <c r="E544" s="552"/>
      <c r="F544" s="15" t="s">
        <v>55</v>
      </c>
      <c r="G544" s="15" t="s">
        <v>56</v>
      </c>
      <c r="H544" s="15" t="s">
        <v>57</v>
      </c>
      <c r="I544" s="15" t="s">
        <v>58</v>
      </c>
    </row>
    <row r="545" spans="1:9" ht="20.100000000000001" customHeight="1">
      <c r="A545" s="16" t="s">
        <v>580</v>
      </c>
      <c r="B545" s="553" t="s">
        <v>581</v>
      </c>
      <c r="C545" s="554"/>
      <c r="D545" s="555" t="s">
        <v>160</v>
      </c>
      <c r="E545" s="556"/>
      <c r="F545" s="16" t="s">
        <v>161</v>
      </c>
      <c r="G545" s="18">
        <v>1.2</v>
      </c>
      <c r="H545" s="19">
        <v>112.5</v>
      </c>
      <c r="I545" s="19">
        <v>135</v>
      </c>
    </row>
    <row r="546" spans="1:9" ht="15" customHeight="1">
      <c r="A546" s="1"/>
      <c r="B546" s="1"/>
      <c r="C546" s="1"/>
      <c r="D546" s="1"/>
      <c r="E546" s="1"/>
      <c r="F546" s="1"/>
      <c r="G546" s="549" t="s">
        <v>63</v>
      </c>
      <c r="H546" s="550"/>
      <c r="I546" s="20">
        <v>135</v>
      </c>
    </row>
    <row r="547" spans="1:9" ht="15" customHeight="1">
      <c r="A547" s="547" t="s">
        <v>64</v>
      </c>
      <c r="B547" s="548"/>
      <c r="C547" s="548"/>
      <c r="D547" s="551" t="s">
        <v>54</v>
      </c>
      <c r="E547" s="552"/>
      <c r="F547" s="15" t="s">
        <v>55</v>
      </c>
      <c r="G547" s="15" t="s">
        <v>56</v>
      </c>
      <c r="H547" s="15" t="s">
        <v>57</v>
      </c>
      <c r="I547" s="15" t="s">
        <v>58</v>
      </c>
    </row>
    <row r="548" spans="1:9" ht="15" customHeight="1">
      <c r="A548" s="16" t="s">
        <v>191</v>
      </c>
      <c r="B548" s="553" t="s">
        <v>192</v>
      </c>
      <c r="C548" s="554"/>
      <c r="D548" s="555" t="s">
        <v>160</v>
      </c>
      <c r="E548" s="556"/>
      <c r="F548" s="16" t="s">
        <v>181</v>
      </c>
      <c r="G548" s="18">
        <v>3</v>
      </c>
      <c r="H548" s="19">
        <v>3.61</v>
      </c>
      <c r="I548" s="19">
        <v>10.83</v>
      </c>
    </row>
    <row r="549" spans="1:9" ht="15" customHeight="1">
      <c r="A549" s="1"/>
      <c r="B549" s="1"/>
      <c r="C549" s="1"/>
      <c r="D549" s="1"/>
      <c r="E549" s="1"/>
      <c r="F549" s="1"/>
      <c r="G549" s="549" t="s">
        <v>78</v>
      </c>
      <c r="H549" s="550"/>
      <c r="I549" s="20">
        <v>10.83</v>
      </c>
    </row>
    <row r="550" spans="1:9" ht="15" customHeight="1">
      <c r="A550" s="1"/>
      <c r="B550" s="1"/>
      <c r="C550" s="1"/>
      <c r="D550" s="1"/>
      <c r="E550" s="1"/>
      <c r="F550" s="1"/>
      <c r="G550" s="545" t="s">
        <v>50</v>
      </c>
      <c r="H550" s="546"/>
      <c r="I550" s="3">
        <v>180.77</v>
      </c>
    </row>
    <row r="551" spans="1:9" ht="9.9499999999999993" customHeight="1">
      <c r="A551" s="1"/>
      <c r="B551" s="1"/>
      <c r="C551" s="1"/>
      <c r="D551" s="540" t="s">
        <v>48</v>
      </c>
      <c r="E551" s="541"/>
      <c r="F551" s="541"/>
      <c r="G551" s="1"/>
      <c r="H551" s="1"/>
      <c r="I551" s="1"/>
    </row>
    <row r="552" spans="1:9" ht="20.100000000000001" customHeight="1">
      <c r="A552" s="542" t="s">
        <v>582</v>
      </c>
      <c r="B552" s="543"/>
      <c r="C552" s="543"/>
      <c r="D552" s="543"/>
      <c r="E552" s="543"/>
      <c r="F552" s="543"/>
      <c r="G552" s="543"/>
      <c r="H552" s="543"/>
      <c r="I552" s="543"/>
    </row>
    <row r="553" spans="1:9" ht="15" customHeight="1">
      <c r="A553" s="547" t="s">
        <v>53</v>
      </c>
      <c r="B553" s="548"/>
      <c r="C553" s="548"/>
      <c r="D553" s="551" t="s">
        <v>54</v>
      </c>
      <c r="E553" s="552"/>
      <c r="F553" s="15" t="s">
        <v>55</v>
      </c>
      <c r="G553" s="15" t="s">
        <v>56</v>
      </c>
      <c r="H553" s="15" t="s">
        <v>57</v>
      </c>
      <c r="I553" s="15" t="s">
        <v>58</v>
      </c>
    </row>
    <row r="554" spans="1:9" ht="15" customHeight="1">
      <c r="A554" s="16" t="s">
        <v>540</v>
      </c>
      <c r="B554" s="553" t="s">
        <v>541</v>
      </c>
      <c r="C554" s="554"/>
      <c r="D554" s="555" t="s">
        <v>160</v>
      </c>
      <c r="E554" s="556"/>
      <c r="F554" s="16" t="s">
        <v>186</v>
      </c>
      <c r="G554" s="18">
        <v>0.1018</v>
      </c>
      <c r="H554" s="19">
        <v>14</v>
      </c>
      <c r="I554" s="19">
        <v>1.43</v>
      </c>
    </row>
    <row r="555" spans="1:9" ht="15" customHeight="1">
      <c r="A555" s="16" t="s">
        <v>542</v>
      </c>
      <c r="B555" s="553" t="s">
        <v>543</v>
      </c>
      <c r="C555" s="554"/>
      <c r="D555" s="555" t="s">
        <v>160</v>
      </c>
      <c r="E555" s="556"/>
      <c r="F555" s="16" t="s">
        <v>186</v>
      </c>
      <c r="G555" s="18">
        <v>1.5E-3</v>
      </c>
      <c r="H555" s="19">
        <v>170.51</v>
      </c>
      <c r="I555" s="19">
        <v>0.26</v>
      </c>
    </row>
    <row r="556" spans="1:9" ht="15" customHeight="1">
      <c r="A556" s="16" t="s">
        <v>544</v>
      </c>
      <c r="B556" s="553" t="s">
        <v>545</v>
      </c>
      <c r="C556" s="554"/>
      <c r="D556" s="555" t="s">
        <v>160</v>
      </c>
      <c r="E556" s="556"/>
      <c r="F556" s="16" t="s">
        <v>546</v>
      </c>
      <c r="G556" s="18">
        <v>8.0000000000000004E-4</v>
      </c>
      <c r="H556" s="19">
        <v>6</v>
      </c>
      <c r="I556" s="19">
        <v>0</v>
      </c>
    </row>
    <row r="557" spans="1:9" ht="15" customHeight="1">
      <c r="A557" s="16" t="s">
        <v>547</v>
      </c>
      <c r="B557" s="553" t="s">
        <v>548</v>
      </c>
      <c r="C557" s="554"/>
      <c r="D557" s="555" t="s">
        <v>160</v>
      </c>
      <c r="E557" s="556"/>
      <c r="F557" s="16" t="s">
        <v>186</v>
      </c>
      <c r="G557" s="18">
        <v>6.54E-2</v>
      </c>
      <c r="H557" s="19">
        <v>4</v>
      </c>
      <c r="I557" s="19">
        <v>0.26</v>
      </c>
    </row>
    <row r="558" spans="1:9" ht="20.100000000000001" customHeight="1">
      <c r="A558" s="16" t="s">
        <v>583</v>
      </c>
      <c r="B558" s="553" t="s">
        <v>584</v>
      </c>
      <c r="C558" s="554"/>
      <c r="D558" s="555" t="s">
        <v>160</v>
      </c>
      <c r="E558" s="556"/>
      <c r="F558" s="16" t="s">
        <v>186</v>
      </c>
      <c r="G558" s="18">
        <v>5.0000000000000001E-4</v>
      </c>
      <c r="H558" s="19">
        <v>10.8</v>
      </c>
      <c r="I558" s="19">
        <v>0.01</v>
      </c>
    </row>
    <row r="559" spans="1:9" ht="15" customHeight="1">
      <c r="A559" s="16" t="s">
        <v>585</v>
      </c>
      <c r="B559" s="553" t="s">
        <v>586</v>
      </c>
      <c r="C559" s="554"/>
      <c r="D559" s="555" t="s">
        <v>160</v>
      </c>
      <c r="E559" s="556"/>
      <c r="F559" s="16" t="s">
        <v>186</v>
      </c>
      <c r="G559" s="18">
        <v>4.0000000000000002E-4</v>
      </c>
      <c r="H559" s="19">
        <v>18.59</v>
      </c>
      <c r="I559" s="19">
        <v>0.01</v>
      </c>
    </row>
    <row r="560" spans="1:9" ht="15" customHeight="1">
      <c r="A560" s="16" t="s">
        <v>587</v>
      </c>
      <c r="B560" s="553" t="s">
        <v>588</v>
      </c>
      <c r="C560" s="554"/>
      <c r="D560" s="555" t="s">
        <v>160</v>
      </c>
      <c r="E560" s="556"/>
      <c r="F560" s="16" t="s">
        <v>186</v>
      </c>
      <c r="G560" s="18">
        <v>2.0000000000000001E-4</v>
      </c>
      <c r="H560" s="19">
        <v>40.799999999999997</v>
      </c>
      <c r="I560" s="19">
        <v>0.01</v>
      </c>
    </row>
    <row r="561" spans="1:9" ht="15" customHeight="1">
      <c r="A561" s="16" t="s">
        <v>553</v>
      </c>
      <c r="B561" s="553" t="s">
        <v>554</v>
      </c>
      <c r="C561" s="554"/>
      <c r="D561" s="555" t="s">
        <v>160</v>
      </c>
      <c r="E561" s="556"/>
      <c r="F561" s="16" t="s">
        <v>186</v>
      </c>
      <c r="G561" s="18">
        <v>4.4999999999999997E-3</v>
      </c>
      <c r="H561" s="19">
        <v>140</v>
      </c>
      <c r="I561" s="19">
        <v>0.63</v>
      </c>
    </row>
    <row r="562" spans="1:9" ht="15" customHeight="1">
      <c r="A562" s="16" t="s">
        <v>555</v>
      </c>
      <c r="B562" s="553" t="s">
        <v>556</v>
      </c>
      <c r="C562" s="554"/>
      <c r="D562" s="555" t="s">
        <v>160</v>
      </c>
      <c r="E562" s="556"/>
      <c r="F562" s="16" t="s">
        <v>186</v>
      </c>
      <c r="G562" s="18">
        <v>4.4999999999999997E-3</v>
      </c>
      <c r="H562" s="19">
        <v>4.9000000000000004</v>
      </c>
      <c r="I562" s="19">
        <v>0.02</v>
      </c>
    </row>
    <row r="563" spans="1:9" ht="15" customHeight="1">
      <c r="A563" s="16" t="s">
        <v>557</v>
      </c>
      <c r="B563" s="553" t="s">
        <v>558</v>
      </c>
      <c r="C563" s="554"/>
      <c r="D563" s="555" t="s">
        <v>160</v>
      </c>
      <c r="E563" s="556"/>
      <c r="F563" s="16" t="s">
        <v>186</v>
      </c>
      <c r="G563" s="18">
        <v>1.8E-3</v>
      </c>
      <c r="H563" s="19">
        <v>35.9</v>
      </c>
      <c r="I563" s="19">
        <v>0.06</v>
      </c>
    </row>
    <row r="564" spans="1:9" ht="15" customHeight="1">
      <c r="A564" s="16" t="s">
        <v>589</v>
      </c>
      <c r="B564" s="553" t="s">
        <v>590</v>
      </c>
      <c r="C564" s="554"/>
      <c r="D564" s="555" t="s">
        <v>160</v>
      </c>
      <c r="E564" s="556"/>
      <c r="F564" s="16" t="s">
        <v>186</v>
      </c>
      <c r="G564" s="18">
        <v>2.0000000000000001E-4</v>
      </c>
      <c r="H564" s="19">
        <v>16.3</v>
      </c>
      <c r="I564" s="19">
        <v>0</v>
      </c>
    </row>
    <row r="565" spans="1:9" ht="15" customHeight="1">
      <c r="A565" s="16" t="s">
        <v>591</v>
      </c>
      <c r="B565" s="553" t="s">
        <v>592</v>
      </c>
      <c r="C565" s="554"/>
      <c r="D565" s="555" t="s">
        <v>160</v>
      </c>
      <c r="E565" s="556"/>
      <c r="F565" s="16" t="s">
        <v>186</v>
      </c>
      <c r="G565" s="18">
        <v>1E-4</v>
      </c>
      <c r="H565" s="19">
        <v>22.98</v>
      </c>
      <c r="I565" s="19">
        <v>0</v>
      </c>
    </row>
    <row r="566" spans="1:9" ht="15" customHeight="1">
      <c r="A566" s="16" t="s">
        <v>593</v>
      </c>
      <c r="B566" s="553" t="s">
        <v>594</v>
      </c>
      <c r="C566" s="554"/>
      <c r="D566" s="555" t="s">
        <v>160</v>
      </c>
      <c r="E566" s="556"/>
      <c r="F566" s="16" t="s">
        <v>186</v>
      </c>
      <c r="G566" s="18">
        <v>1E-4</v>
      </c>
      <c r="H566" s="19">
        <v>16.55</v>
      </c>
      <c r="I566" s="19">
        <v>0</v>
      </c>
    </row>
    <row r="567" spans="1:9" ht="15" customHeight="1">
      <c r="A567" s="16" t="s">
        <v>595</v>
      </c>
      <c r="B567" s="553" t="s">
        <v>596</v>
      </c>
      <c r="C567" s="554"/>
      <c r="D567" s="555" t="s">
        <v>160</v>
      </c>
      <c r="E567" s="556"/>
      <c r="F567" s="16" t="s">
        <v>186</v>
      </c>
      <c r="G567" s="18">
        <v>6.9999999999999999E-4</v>
      </c>
      <c r="H567" s="19">
        <v>11.26</v>
      </c>
      <c r="I567" s="19">
        <v>0.01</v>
      </c>
    </row>
    <row r="568" spans="1:9" ht="15" customHeight="1">
      <c r="A568" s="16" t="s">
        <v>597</v>
      </c>
      <c r="B568" s="553" t="s">
        <v>598</v>
      </c>
      <c r="C568" s="554"/>
      <c r="D568" s="555" t="s">
        <v>160</v>
      </c>
      <c r="E568" s="556"/>
      <c r="F568" s="16" t="s">
        <v>599</v>
      </c>
      <c r="G568" s="18">
        <v>6.9999999999999999E-4</v>
      </c>
      <c r="H568" s="19">
        <v>9.0500000000000007</v>
      </c>
      <c r="I568" s="19">
        <v>0.01</v>
      </c>
    </row>
    <row r="569" spans="1:9" ht="15" customHeight="1">
      <c r="A569" s="16" t="s">
        <v>600</v>
      </c>
      <c r="B569" s="553" t="s">
        <v>601</v>
      </c>
      <c r="C569" s="554"/>
      <c r="D569" s="555" t="s">
        <v>160</v>
      </c>
      <c r="E569" s="556"/>
      <c r="F569" s="16" t="s">
        <v>186</v>
      </c>
      <c r="G569" s="18">
        <v>1E-4</v>
      </c>
      <c r="H569" s="19">
        <v>327.8</v>
      </c>
      <c r="I569" s="19">
        <v>0.03</v>
      </c>
    </row>
    <row r="570" spans="1:9" ht="15" customHeight="1">
      <c r="A570" s="16" t="s">
        <v>602</v>
      </c>
      <c r="B570" s="553" t="s">
        <v>603</v>
      </c>
      <c r="C570" s="554"/>
      <c r="D570" s="555" t="s">
        <v>160</v>
      </c>
      <c r="E570" s="556"/>
      <c r="F570" s="16" t="s">
        <v>186</v>
      </c>
      <c r="G570" s="18">
        <v>2.0000000000000001E-4</v>
      </c>
      <c r="H570" s="19">
        <v>13.52</v>
      </c>
      <c r="I570" s="19">
        <v>0</v>
      </c>
    </row>
    <row r="571" spans="1:9" ht="15" customHeight="1">
      <c r="A571" s="16" t="s">
        <v>604</v>
      </c>
      <c r="B571" s="553" t="s">
        <v>605</v>
      </c>
      <c r="C571" s="554"/>
      <c r="D571" s="555" t="s">
        <v>160</v>
      </c>
      <c r="E571" s="556"/>
      <c r="F571" s="16" t="s">
        <v>186</v>
      </c>
      <c r="G571" s="18">
        <v>4.0000000000000002E-4</v>
      </c>
      <c r="H571" s="19">
        <v>11.5</v>
      </c>
      <c r="I571" s="19">
        <v>0</v>
      </c>
    </row>
    <row r="572" spans="1:9" ht="15" customHeight="1">
      <c r="A572" s="16" t="s">
        <v>563</v>
      </c>
      <c r="B572" s="553" t="s">
        <v>564</v>
      </c>
      <c r="C572" s="554"/>
      <c r="D572" s="555" t="s">
        <v>160</v>
      </c>
      <c r="E572" s="556"/>
      <c r="F572" s="16" t="s">
        <v>565</v>
      </c>
      <c r="G572" s="18">
        <v>2.3E-3</v>
      </c>
      <c r="H572" s="19">
        <v>10.98</v>
      </c>
      <c r="I572" s="19">
        <v>0.03</v>
      </c>
    </row>
    <row r="573" spans="1:9" ht="15" customHeight="1">
      <c r="A573" s="16" t="s">
        <v>566</v>
      </c>
      <c r="B573" s="553" t="s">
        <v>567</v>
      </c>
      <c r="C573" s="554"/>
      <c r="D573" s="555" t="s">
        <v>160</v>
      </c>
      <c r="E573" s="556"/>
      <c r="F573" s="16" t="s">
        <v>565</v>
      </c>
      <c r="G573" s="18">
        <v>8.0000000000000004E-4</v>
      </c>
      <c r="H573" s="19">
        <v>58.56</v>
      </c>
      <c r="I573" s="19">
        <v>0.05</v>
      </c>
    </row>
    <row r="574" spans="1:9" ht="20.100000000000001" customHeight="1">
      <c r="A574" s="16" t="s">
        <v>568</v>
      </c>
      <c r="B574" s="553" t="s">
        <v>569</v>
      </c>
      <c r="C574" s="554"/>
      <c r="D574" s="555" t="s">
        <v>160</v>
      </c>
      <c r="E574" s="556"/>
      <c r="F574" s="16" t="s">
        <v>186</v>
      </c>
      <c r="G574" s="18">
        <v>2.0000000000000001E-4</v>
      </c>
      <c r="H574" s="19">
        <v>15.86</v>
      </c>
      <c r="I574" s="19">
        <v>0</v>
      </c>
    </row>
    <row r="575" spans="1:9" ht="20.100000000000001" customHeight="1">
      <c r="A575" s="16" t="s">
        <v>570</v>
      </c>
      <c r="B575" s="553" t="s">
        <v>571</v>
      </c>
      <c r="C575" s="554"/>
      <c r="D575" s="555" t="s">
        <v>160</v>
      </c>
      <c r="E575" s="556"/>
      <c r="F575" s="16" t="s">
        <v>186</v>
      </c>
      <c r="G575" s="18">
        <v>5.9999999999999995E-4</v>
      </c>
      <c r="H575" s="19">
        <v>12.2</v>
      </c>
      <c r="I575" s="19">
        <v>0.01</v>
      </c>
    </row>
    <row r="576" spans="1:9" ht="15" customHeight="1">
      <c r="A576" s="1"/>
      <c r="B576" s="1"/>
      <c r="C576" s="1"/>
      <c r="D576" s="1"/>
      <c r="E576" s="1"/>
      <c r="F576" s="1"/>
      <c r="G576" s="549" t="s">
        <v>63</v>
      </c>
      <c r="H576" s="550"/>
      <c r="I576" s="20">
        <v>2.83</v>
      </c>
    </row>
    <row r="577" spans="1:9" ht="15" customHeight="1">
      <c r="A577" s="547" t="s">
        <v>64</v>
      </c>
      <c r="B577" s="548"/>
      <c r="C577" s="548"/>
      <c r="D577" s="551" t="s">
        <v>54</v>
      </c>
      <c r="E577" s="552"/>
      <c r="F577" s="15" t="s">
        <v>55</v>
      </c>
      <c r="G577" s="15" t="s">
        <v>56</v>
      </c>
      <c r="H577" s="15" t="s">
        <v>57</v>
      </c>
      <c r="I577" s="15" t="s">
        <v>58</v>
      </c>
    </row>
    <row r="578" spans="1:9" ht="15" customHeight="1">
      <c r="A578" s="16" t="s">
        <v>572</v>
      </c>
      <c r="B578" s="553" t="s">
        <v>573</v>
      </c>
      <c r="C578" s="554"/>
      <c r="D578" s="555" t="s">
        <v>160</v>
      </c>
      <c r="E578" s="556"/>
      <c r="F578" s="16" t="s">
        <v>186</v>
      </c>
      <c r="G578" s="18">
        <v>4.4999999999999997E-3</v>
      </c>
      <c r="H578" s="19">
        <v>12.54</v>
      </c>
      <c r="I578" s="19">
        <v>0.06</v>
      </c>
    </row>
    <row r="579" spans="1:9" ht="15" customHeight="1">
      <c r="A579" s="16" t="s">
        <v>574</v>
      </c>
      <c r="B579" s="553" t="s">
        <v>575</v>
      </c>
      <c r="C579" s="554"/>
      <c r="D579" s="555" t="s">
        <v>160</v>
      </c>
      <c r="E579" s="556"/>
      <c r="F579" s="16" t="s">
        <v>576</v>
      </c>
      <c r="G579" s="18">
        <v>4.0000000000000002E-4</v>
      </c>
      <c r="H579" s="19">
        <v>300</v>
      </c>
      <c r="I579" s="19">
        <v>0.12</v>
      </c>
    </row>
    <row r="580" spans="1:9" ht="20.100000000000001" customHeight="1">
      <c r="A580" s="16" t="s">
        <v>577</v>
      </c>
      <c r="B580" s="553" t="s">
        <v>578</v>
      </c>
      <c r="C580" s="554"/>
      <c r="D580" s="555" t="s">
        <v>160</v>
      </c>
      <c r="E580" s="556"/>
      <c r="F580" s="16" t="s">
        <v>186</v>
      </c>
      <c r="G580" s="18">
        <v>0.1018</v>
      </c>
      <c r="H580" s="19">
        <v>5</v>
      </c>
      <c r="I580" s="19">
        <v>0.51</v>
      </c>
    </row>
    <row r="581" spans="1:9" ht="15" customHeight="1">
      <c r="A581" s="1"/>
      <c r="B581" s="1"/>
      <c r="C581" s="1"/>
      <c r="D581" s="1"/>
      <c r="E581" s="1"/>
      <c r="F581" s="1"/>
      <c r="G581" s="549" t="s">
        <v>78</v>
      </c>
      <c r="H581" s="550"/>
      <c r="I581" s="20">
        <v>0.69</v>
      </c>
    </row>
    <row r="582" spans="1:9" ht="15" customHeight="1">
      <c r="A582" s="1"/>
      <c r="B582" s="1"/>
      <c r="C582" s="1"/>
      <c r="D582" s="1"/>
      <c r="E582" s="1"/>
      <c r="F582" s="1"/>
      <c r="G582" s="545" t="s">
        <v>50</v>
      </c>
      <c r="H582" s="546"/>
      <c r="I582" s="3">
        <v>3.52</v>
      </c>
    </row>
    <row r="583" spans="1:9" ht="9.9499999999999993" customHeight="1">
      <c r="A583" s="1"/>
      <c r="B583" s="1"/>
      <c r="C583" s="1"/>
      <c r="D583" s="540" t="s">
        <v>48</v>
      </c>
      <c r="E583" s="541"/>
      <c r="F583" s="541"/>
      <c r="G583" s="1"/>
      <c r="H583" s="1"/>
      <c r="I583" s="1"/>
    </row>
    <row r="584" spans="1:9" ht="20.100000000000001" customHeight="1">
      <c r="A584" s="542" t="s">
        <v>606</v>
      </c>
      <c r="B584" s="543"/>
      <c r="C584" s="543"/>
      <c r="D584" s="543"/>
      <c r="E584" s="543"/>
      <c r="F584" s="543"/>
      <c r="G584" s="543"/>
      <c r="H584" s="543"/>
      <c r="I584" s="543"/>
    </row>
    <row r="585" spans="1:9" ht="15" customHeight="1">
      <c r="A585" s="547" t="s">
        <v>138</v>
      </c>
      <c r="B585" s="548"/>
      <c r="C585" s="548"/>
      <c r="D585" s="551" t="s">
        <v>54</v>
      </c>
      <c r="E585" s="552"/>
      <c r="F585" s="15" t="s">
        <v>55</v>
      </c>
      <c r="G585" s="15" t="s">
        <v>56</v>
      </c>
      <c r="H585" s="15" t="s">
        <v>57</v>
      </c>
      <c r="I585" s="15" t="s">
        <v>58</v>
      </c>
    </row>
    <row r="586" spans="1:9" ht="15" customHeight="1">
      <c r="A586" s="16" t="s">
        <v>607</v>
      </c>
      <c r="B586" s="553" t="s">
        <v>608</v>
      </c>
      <c r="C586" s="554"/>
      <c r="D586" s="555" t="s">
        <v>160</v>
      </c>
      <c r="E586" s="556"/>
      <c r="F586" s="16" t="s">
        <v>186</v>
      </c>
      <c r="G586" s="18">
        <v>1E-4</v>
      </c>
      <c r="H586" s="19">
        <v>246</v>
      </c>
      <c r="I586" s="19">
        <v>0.02</v>
      </c>
    </row>
    <row r="587" spans="1:9" ht="15" customHeight="1">
      <c r="A587" s="16" t="s">
        <v>609</v>
      </c>
      <c r="B587" s="553" t="s">
        <v>610</v>
      </c>
      <c r="C587" s="554"/>
      <c r="D587" s="555" t="s">
        <v>160</v>
      </c>
      <c r="E587" s="556"/>
      <c r="F587" s="16" t="s">
        <v>186</v>
      </c>
      <c r="G587" s="18">
        <v>1E-4</v>
      </c>
      <c r="H587" s="19">
        <v>518</v>
      </c>
      <c r="I587" s="19">
        <v>0.05</v>
      </c>
    </row>
    <row r="588" spans="1:9" ht="15" customHeight="1">
      <c r="A588" s="1"/>
      <c r="B588" s="1"/>
      <c r="C588" s="1"/>
      <c r="D588" s="1"/>
      <c r="E588" s="1"/>
      <c r="F588" s="1"/>
      <c r="G588" s="549" t="s">
        <v>144</v>
      </c>
      <c r="H588" s="550"/>
      <c r="I588" s="20">
        <v>7.0000000000000007E-2</v>
      </c>
    </row>
    <row r="589" spans="1:9" ht="15" customHeight="1">
      <c r="A589" s="547" t="s">
        <v>53</v>
      </c>
      <c r="B589" s="548"/>
      <c r="C589" s="548"/>
      <c r="D589" s="551" t="s">
        <v>54</v>
      </c>
      <c r="E589" s="552"/>
      <c r="F589" s="15" t="s">
        <v>55</v>
      </c>
      <c r="G589" s="15" t="s">
        <v>56</v>
      </c>
      <c r="H589" s="15" t="s">
        <v>57</v>
      </c>
      <c r="I589" s="15" t="s">
        <v>58</v>
      </c>
    </row>
    <row r="590" spans="1:9" ht="15" customHeight="1">
      <c r="A590" s="16" t="s">
        <v>540</v>
      </c>
      <c r="B590" s="553" t="s">
        <v>541</v>
      </c>
      <c r="C590" s="554"/>
      <c r="D590" s="555" t="s">
        <v>160</v>
      </c>
      <c r="E590" s="556"/>
      <c r="F590" s="16" t="s">
        <v>186</v>
      </c>
      <c r="G590" s="18">
        <v>0.1018</v>
      </c>
      <c r="H590" s="19">
        <v>14</v>
      </c>
      <c r="I590" s="19">
        <v>1.43</v>
      </c>
    </row>
    <row r="591" spans="1:9" ht="15" customHeight="1">
      <c r="A591" s="16" t="s">
        <v>542</v>
      </c>
      <c r="B591" s="553" t="s">
        <v>543</v>
      </c>
      <c r="C591" s="554"/>
      <c r="D591" s="555" t="s">
        <v>160</v>
      </c>
      <c r="E591" s="556"/>
      <c r="F591" s="16" t="s">
        <v>186</v>
      </c>
      <c r="G591" s="18">
        <v>1.5E-3</v>
      </c>
      <c r="H591" s="19">
        <v>170.51</v>
      </c>
      <c r="I591" s="19">
        <v>0.26</v>
      </c>
    </row>
    <row r="592" spans="1:9" ht="15" customHeight="1">
      <c r="A592" s="16" t="s">
        <v>544</v>
      </c>
      <c r="B592" s="553" t="s">
        <v>545</v>
      </c>
      <c r="C592" s="554"/>
      <c r="D592" s="555" t="s">
        <v>160</v>
      </c>
      <c r="E592" s="556"/>
      <c r="F592" s="16" t="s">
        <v>546</v>
      </c>
      <c r="G592" s="18">
        <v>6.9999999999999999E-4</v>
      </c>
      <c r="H592" s="19">
        <v>6</v>
      </c>
      <c r="I592" s="19">
        <v>0</v>
      </c>
    </row>
    <row r="593" spans="1:9" ht="15" customHeight="1">
      <c r="A593" s="16" t="s">
        <v>547</v>
      </c>
      <c r="B593" s="553" t="s">
        <v>548</v>
      </c>
      <c r="C593" s="554"/>
      <c r="D593" s="555" t="s">
        <v>160</v>
      </c>
      <c r="E593" s="556"/>
      <c r="F593" s="16" t="s">
        <v>186</v>
      </c>
      <c r="G593" s="18">
        <v>6.54E-2</v>
      </c>
      <c r="H593" s="19">
        <v>4</v>
      </c>
      <c r="I593" s="19">
        <v>0.26</v>
      </c>
    </row>
    <row r="594" spans="1:9" ht="15" customHeight="1">
      <c r="A594" s="16" t="s">
        <v>553</v>
      </c>
      <c r="B594" s="553" t="s">
        <v>554</v>
      </c>
      <c r="C594" s="554"/>
      <c r="D594" s="555" t="s">
        <v>160</v>
      </c>
      <c r="E594" s="556"/>
      <c r="F594" s="16" t="s">
        <v>186</v>
      </c>
      <c r="G594" s="18">
        <v>4.4999999999999997E-3</v>
      </c>
      <c r="H594" s="19">
        <v>140</v>
      </c>
      <c r="I594" s="19">
        <v>0.63</v>
      </c>
    </row>
    <row r="595" spans="1:9" ht="15" customHeight="1">
      <c r="A595" s="16" t="s">
        <v>611</v>
      </c>
      <c r="B595" s="553" t="s">
        <v>612</v>
      </c>
      <c r="C595" s="554"/>
      <c r="D595" s="555" t="s">
        <v>160</v>
      </c>
      <c r="E595" s="556"/>
      <c r="F595" s="16" t="s">
        <v>186</v>
      </c>
      <c r="G595" s="18">
        <v>1E-4</v>
      </c>
      <c r="H595" s="19">
        <v>30</v>
      </c>
      <c r="I595" s="19">
        <v>0</v>
      </c>
    </row>
    <row r="596" spans="1:9" ht="15" customHeight="1">
      <c r="A596" s="16" t="s">
        <v>613</v>
      </c>
      <c r="B596" s="553" t="s">
        <v>614</v>
      </c>
      <c r="C596" s="554"/>
      <c r="D596" s="555" t="s">
        <v>160</v>
      </c>
      <c r="E596" s="556"/>
      <c r="F596" s="16" t="s">
        <v>186</v>
      </c>
      <c r="G596" s="18">
        <v>2.0000000000000001E-4</v>
      </c>
      <c r="H596" s="19">
        <v>15.15</v>
      </c>
      <c r="I596" s="19">
        <v>0</v>
      </c>
    </row>
    <row r="597" spans="1:9" ht="15" customHeight="1">
      <c r="A597" s="16" t="s">
        <v>615</v>
      </c>
      <c r="B597" s="553" t="s">
        <v>616</v>
      </c>
      <c r="C597" s="554"/>
      <c r="D597" s="555" t="s">
        <v>160</v>
      </c>
      <c r="E597" s="556"/>
      <c r="F597" s="16" t="s">
        <v>186</v>
      </c>
      <c r="G597" s="18">
        <v>2.0000000000000001E-4</v>
      </c>
      <c r="H597" s="19">
        <v>22.89</v>
      </c>
      <c r="I597" s="19">
        <v>0</v>
      </c>
    </row>
    <row r="598" spans="1:9" ht="15" customHeight="1">
      <c r="A598" s="16" t="s">
        <v>555</v>
      </c>
      <c r="B598" s="553" t="s">
        <v>556</v>
      </c>
      <c r="C598" s="554"/>
      <c r="D598" s="555" t="s">
        <v>160</v>
      </c>
      <c r="E598" s="556"/>
      <c r="F598" s="16" t="s">
        <v>186</v>
      </c>
      <c r="G598" s="18">
        <v>4.4999999999999997E-3</v>
      </c>
      <c r="H598" s="19">
        <v>4.9000000000000004</v>
      </c>
      <c r="I598" s="19">
        <v>0.02</v>
      </c>
    </row>
    <row r="599" spans="1:9" ht="15" customHeight="1">
      <c r="A599" s="16" t="s">
        <v>557</v>
      </c>
      <c r="B599" s="553" t="s">
        <v>558</v>
      </c>
      <c r="C599" s="554"/>
      <c r="D599" s="555" t="s">
        <v>160</v>
      </c>
      <c r="E599" s="556"/>
      <c r="F599" s="16" t="s">
        <v>186</v>
      </c>
      <c r="G599" s="18">
        <v>1.8E-3</v>
      </c>
      <c r="H599" s="19">
        <v>35.9</v>
      </c>
      <c r="I599" s="19">
        <v>0.06</v>
      </c>
    </row>
    <row r="600" spans="1:9" ht="15" customHeight="1">
      <c r="A600" s="16" t="s">
        <v>617</v>
      </c>
      <c r="B600" s="553" t="s">
        <v>618</v>
      </c>
      <c r="C600" s="554"/>
      <c r="D600" s="555" t="s">
        <v>160</v>
      </c>
      <c r="E600" s="556"/>
      <c r="F600" s="16" t="s">
        <v>186</v>
      </c>
      <c r="G600" s="18">
        <v>2.0000000000000001E-4</v>
      </c>
      <c r="H600" s="19">
        <v>37.9</v>
      </c>
      <c r="I600" s="19">
        <v>0.01</v>
      </c>
    </row>
    <row r="601" spans="1:9" ht="15" customHeight="1">
      <c r="A601" s="16" t="s">
        <v>563</v>
      </c>
      <c r="B601" s="553" t="s">
        <v>564</v>
      </c>
      <c r="C601" s="554"/>
      <c r="D601" s="555" t="s">
        <v>160</v>
      </c>
      <c r="E601" s="556"/>
      <c r="F601" s="16" t="s">
        <v>565</v>
      </c>
      <c r="G601" s="18">
        <v>2.3E-3</v>
      </c>
      <c r="H601" s="19">
        <v>10.98</v>
      </c>
      <c r="I601" s="19">
        <v>0.03</v>
      </c>
    </row>
    <row r="602" spans="1:9" ht="15" customHeight="1">
      <c r="A602" s="16" t="s">
        <v>566</v>
      </c>
      <c r="B602" s="553" t="s">
        <v>567</v>
      </c>
      <c r="C602" s="554"/>
      <c r="D602" s="555" t="s">
        <v>160</v>
      </c>
      <c r="E602" s="556"/>
      <c r="F602" s="16" t="s">
        <v>565</v>
      </c>
      <c r="G602" s="18">
        <v>6.9999999999999999E-4</v>
      </c>
      <c r="H602" s="19">
        <v>58.56</v>
      </c>
      <c r="I602" s="19">
        <v>0.04</v>
      </c>
    </row>
    <row r="603" spans="1:9" ht="20.100000000000001" customHeight="1">
      <c r="A603" s="16" t="s">
        <v>568</v>
      </c>
      <c r="B603" s="553" t="s">
        <v>569</v>
      </c>
      <c r="C603" s="554"/>
      <c r="D603" s="555" t="s">
        <v>160</v>
      </c>
      <c r="E603" s="556"/>
      <c r="F603" s="16" t="s">
        <v>186</v>
      </c>
      <c r="G603" s="18">
        <v>2.0000000000000001E-4</v>
      </c>
      <c r="H603" s="19">
        <v>15.86</v>
      </c>
      <c r="I603" s="19">
        <v>0</v>
      </c>
    </row>
    <row r="604" spans="1:9" ht="20.100000000000001" customHeight="1">
      <c r="A604" s="16" t="s">
        <v>570</v>
      </c>
      <c r="B604" s="553" t="s">
        <v>571</v>
      </c>
      <c r="C604" s="554"/>
      <c r="D604" s="555" t="s">
        <v>160</v>
      </c>
      <c r="E604" s="556"/>
      <c r="F604" s="16" t="s">
        <v>186</v>
      </c>
      <c r="G604" s="18">
        <v>5.9999999999999995E-4</v>
      </c>
      <c r="H604" s="19">
        <v>12.2</v>
      </c>
      <c r="I604" s="19">
        <v>0.01</v>
      </c>
    </row>
    <row r="605" spans="1:9" ht="15" customHeight="1">
      <c r="A605" s="1"/>
      <c r="B605" s="1"/>
      <c r="C605" s="1"/>
      <c r="D605" s="1"/>
      <c r="E605" s="1"/>
      <c r="F605" s="1"/>
      <c r="G605" s="549" t="s">
        <v>63</v>
      </c>
      <c r="H605" s="550"/>
      <c r="I605" s="20">
        <v>2.75</v>
      </c>
    </row>
    <row r="606" spans="1:9" ht="15" customHeight="1">
      <c r="A606" s="547" t="s">
        <v>64</v>
      </c>
      <c r="B606" s="548"/>
      <c r="C606" s="548"/>
      <c r="D606" s="551" t="s">
        <v>54</v>
      </c>
      <c r="E606" s="552"/>
      <c r="F606" s="15" t="s">
        <v>55</v>
      </c>
      <c r="G606" s="15" t="s">
        <v>56</v>
      </c>
      <c r="H606" s="15" t="s">
        <v>57</v>
      </c>
      <c r="I606" s="15" t="s">
        <v>58</v>
      </c>
    </row>
    <row r="607" spans="1:9" ht="15" customHeight="1">
      <c r="A607" s="16" t="s">
        <v>572</v>
      </c>
      <c r="B607" s="553" t="s">
        <v>573</v>
      </c>
      <c r="C607" s="554"/>
      <c r="D607" s="555" t="s">
        <v>160</v>
      </c>
      <c r="E607" s="556"/>
      <c r="F607" s="16" t="s">
        <v>186</v>
      </c>
      <c r="G607" s="18">
        <v>4.4999999999999997E-3</v>
      </c>
      <c r="H607" s="19">
        <v>12.54</v>
      </c>
      <c r="I607" s="19">
        <v>0.06</v>
      </c>
    </row>
    <row r="608" spans="1:9" ht="15" customHeight="1">
      <c r="A608" s="16" t="s">
        <v>574</v>
      </c>
      <c r="B608" s="553" t="s">
        <v>575</v>
      </c>
      <c r="C608" s="554"/>
      <c r="D608" s="555" t="s">
        <v>160</v>
      </c>
      <c r="E608" s="556"/>
      <c r="F608" s="16" t="s">
        <v>576</v>
      </c>
      <c r="G608" s="18">
        <v>4.0000000000000002E-4</v>
      </c>
      <c r="H608" s="19">
        <v>300</v>
      </c>
      <c r="I608" s="19">
        <v>0.12</v>
      </c>
    </row>
    <row r="609" spans="1:9" ht="20.100000000000001" customHeight="1">
      <c r="A609" s="16" t="s">
        <v>577</v>
      </c>
      <c r="B609" s="553" t="s">
        <v>578</v>
      </c>
      <c r="C609" s="554"/>
      <c r="D609" s="555" t="s">
        <v>160</v>
      </c>
      <c r="E609" s="556"/>
      <c r="F609" s="16" t="s">
        <v>186</v>
      </c>
      <c r="G609" s="18">
        <v>0.1018</v>
      </c>
      <c r="H609" s="19">
        <v>5</v>
      </c>
      <c r="I609" s="19">
        <v>0.51</v>
      </c>
    </row>
    <row r="610" spans="1:9" ht="15" customHeight="1">
      <c r="A610" s="1"/>
      <c r="B610" s="1"/>
      <c r="C610" s="1"/>
      <c r="D610" s="1"/>
      <c r="E610" s="1"/>
      <c r="F610" s="1"/>
      <c r="G610" s="549" t="s">
        <v>78</v>
      </c>
      <c r="H610" s="550"/>
      <c r="I610" s="20">
        <v>0.69</v>
      </c>
    </row>
    <row r="611" spans="1:9" ht="15" customHeight="1">
      <c r="A611" s="1"/>
      <c r="B611" s="1"/>
      <c r="C611" s="1"/>
      <c r="D611" s="1"/>
      <c r="E611" s="1"/>
      <c r="F611" s="1"/>
      <c r="G611" s="545" t="s">
        <v>50</v>
      </c>
      <c r="H611" s="546"/>
      <c r="I611" s="3">
        <v>3.51</v>
      </c>
    </row>
    <row r="612" spans="1:9" ht="9.9499999999999993" customHeight="1">
      <c r="A612" s="1"/>
      <c r="B612" s="1"/>
      <c r="C612" s="1"/>
      <c r="D612" s="540" t="s">
        <v>48</v>
      </c>
      <c r="E612" s="541"/>
      <c r="F612" s="541"/>
      <c r="G612" s="1"/>
      <c r="H612" s="1"/>
      <c r="I612" s="1"/>
    </row>
    <row r="613" spans="1:9" ht="20.100000000000001" customHeight="1">
      <c r="A613" s="542" t="s">
        <v>619</v>
      </c>
      <c r="B613" s="543"/>
      <c r="C613" s="543"/>
      <c r="D613" s="543"/>
      <c r="E613" s="543"/>
      <c r="F613" s="543"/>
      <c r="G613" s="543"/>
      <c r="H613" s="543"/>
      <c r="I613" s="543"/>
    </row>
    <row r="614" spans="1:9" ht="15" customHeight="1">
      <c r="A614" s="547" t="s">
        <v>53</v>
      </c>
      <c r="B614" s="548"/>
      <c r="C614" s="548"/>
      <c r="D614" s="551" t="s">
        <v>54</v>
      </c>
      <c r="E614" s="552"/>
      <c r="F614" s="15" t="s">
        <v>55</v>
      </c>
      <c r="G614" s="15" t="s">
        <v>56</v>
      </c>
      <c r="H614" s="15" t="s">
        <v>57</v>
      </c>
      <c r="I614" s="15" t="s">
        <v>58</v>
      </c>
    </row>
    <row r="615" spans="1:9" ht="15" customHeight="1">
      <c r="A615" s="16" t="s">
        <v>540</v>
      </c>
      <c r="B615" s="553" t="s">
        <v>541</v>
      </c>
      <c r="C615" s="554"/>
      <c r="D615" s="555" t="s">
        <v>160</v>
      </c>
      <c r="E615" s="556"/>
      <c r="F615" s="16" t="s">
        <v>186</v>
      </c>
      <c r="G615" s="18">
        <v>0.1018</v>
      </c>
      <c r="H615" s="19">
        <v>14</v>
      </c>
      <c r="I615" s="19">
        <v>1.43</v>
      </c>
    </row>
    <row r="616" spans="1:9" ht="15" customHeight="1">
      <c r="A616" s="16" t="s">
        <v>542</v>
      </c>
      <c r="B616" s="553" t="s">
        <v>543</v>
      </c>
      <c r="C616" s="554"/>
      <c r="D616" s="555" t="s">
        <v>160</v>
      </c>
      <c r="E616" s="556"/>
      <c r="F616" s="16" t="s">
        <v>186</v>
      </c>
      <c r="G616" s="18">
        <v>1.5E-3</v>
      </c>
      <c r="H616" s="19">
        <v>170.51</v>
      </c>
      <c r="I616" s="19">
        <v>0.26</v>
      </c>
    </row>
    <row r="617" spans="1:9" ht="15" customHeight="1">
      <c r="A617" s="16" t="s">
        <v>544</v>
      </c>
      <c r="B617" s="553" t="s">
        <v>545</v>
      </c>
      <c r="C617" s="554"/>
      <c r="D617" s="555" t="s">
        <v>160</v>
      </c>
      <c r="E617" s="556"/>
      <c r="F617" s="16" t="s">
        <v>546</v>
      </c>
      <c r="G617" s="18">
        <v>8.0000000000000004E-4</v>
      </c>
      <c r="H617" s="19">
        <v>6</v>
      </c>
      <c r="I617" s="19">
        <v>0</v>
      </c>
    </row>
    <row r="618" spans="1:9" ht="15" customHeight="1">
      <c r="A618" s="16" t="s">
        <v>547</v>
      </c>
      <c r="B618" s="553" t="s">
        <v>548</v>
      </c>
      <c r="C618" s="554"/>
      <c r="D618" s="555" t="s">
        <v>160</v>
      </c>
      <c r="E618" s="556"/>
      <c r="F618" s="16" t="s">
        <v>186</v>
      </c>
      <c r="G618" s="18">
        <v>6.54E-2</v>
      </c>
      <c r="H618" s="19">
        <v>4</v>
      </c>
      <c r="I618" s="19">
        <v>0.26</v>
      </c>
    </row>
    <row r="619" spans="1:9" ht="15" customHeight="1">
      <c r="A619" s="16" t="s">
        <v>553</v>
      </c>
      <c r="B619" s="553" t="s">
        <v>554</v>
      </c>
      <c r="C619" s="554"/>
      <c r="D619" s="555" t="s">
        <v>160</v>
      </c>
      <c r="E619" s="556"/>
      <c r="F619" s="16" t="s">
        <v>186</v>
      </c>
      <c r="G619" s="18">
        <v>4.4999999999999997E-3</v>
      </c>
      <c r="H619" s="19">
        <v>140</v>
      </c>
      <c r="I619" s="19">
        <v>0.63</v>
      </c>
    </row>
    <row r="620" spans="1:9" ht="15" customHeight="1">
      <c r="A620" s="16" t="s">
        <v>620</v>
      </c>
      <c r="B620" s="553" t="s">
        <v>621</v>
      </c>
      <c r="C620" s="554"/>
      <c r="D620" s="555" t="s">
        <v>160</v>
      </c>
      <c r="E620" s="556"/>
      <c r="F620" s="16" t="s">
        <v>186</v>
      </c>
      <c r="G620" s="18">
        <v>2.0000000000000001E-4</v>
      </c>
      <c r="H620" s="19">
        <v>21.25</v>
      </c>
      <c r="I620" s="19">
        <v>0</v>
      </c>
    </row>
    <row r="621" spans="1:9" ht="15" customHeight="1">
      <c r="A621" s="16" t="s">
        <v>622</v>
      </c>
      <c r="B621" s="553" t="s">
        <v>623</v>
      </c>
      <c r="C621" s="554"/>
      <c r="D621" s="555" t="s">
        <v>160</v>
      </c>
      <c r="E621" s="556"/>
      <c r="F621" s="16" t="s">
        <v>186</v>
      </c>
      <c r="G621" s="18">
        <v>2.0000000000000001E-4</v>
      </c>
      <c r="H621" s="19">
        <v>17.899999999999999</v>
      </c>
      <c r="I621" s="19">
        <v>0</v>
      </c>
    </row>
    <row r="622" spans="1:9" ht="15" customHeight="1">
      <c r="A622" s="16" t="s">
        <v>555</v>
      </c>
      <c r="B622" s="553" t="s">
        <v>556</v>
      </c>
      <c r="C622" s="554"/>
      <c r="D622" s="555" t="s">
        <v>160</v>
      </c>
      <c r="E622" s="556"/>
      <c r="F622" s="16" t="s">
        <v>186</v>
      </c>
      <c r="G622" s="18">
        <v>4.4999999999999997E-3</v>
      </c>
      <c r="H622" s="19">
        <v>4.9000000000000004</v>
      </c>
      <c r="I622" s="19">
        <v>0.02</v>
      </c>
    </row>
    <row r="623" spans="1:9" ht="15" customHeight="1">
      <c r="A623" s="16" t="s">
        <v>557</v>
      </c>
      <c r="B623" s="553" t="s">
        <v>558</v>
      </c>
      <c r="C623" s="554"/>
      <c r="D623" s="555" t="s">
        <v>160</v>
      </c>
      <c r="E623" s="556"/>
      <c r="F623" s="16" t="s">
        <v>186</v>
      </c>
      <c r="G623" s="18">
        <v>1.8E-3</v>
      </c>
      <c r="H623" s="19">
        <v>35.9</v>
      </c>
      <c r="I623" s="19">
        <v>0.06</v>
      </c>
    </row>
    <row r="624" spans="1:9" ht="15" customHeight="1">
      <c r="A624" s="16" t="s">
        <v>563</v>
      </c>
      <c r="B624" s="553" t="s">
        <v>564</v>
      </c>
      <c r="C624" s="554"/>
      <c r="D624" s="555" t="s">
        <v>160</v>
      </c>
      <c r="E624" s="556"/>
      <c r="F624" s="16" t="s">
        <v>565</v>
      </c>
      <c r="G624" s="18">
        <v>2.3E-3</v>
      </c>
      <c r="H624" s="19">
        <v>10.98</v>
      </c>
      <c r="I624" s="19">
        <v>0.03</v>
      </c>
    </row>
    <row r="625" spans="1:9" ht="15" customHeight="1">
      <c r="A625" s="16" t="s">
        <v>566</v>
      </c>
      <c r="B625" s="553" t="s">
        <v>567</v>
      </c>
      <c r="C625" s="554"/>
      <c r="D625" s="555" t="s">
        <v>160</v>
      </c>
      <c r="E625" s="556"/>
      <c r="F625" s="16" t="s">
        <v>565</v>
      </c>
      <c r="G625" s="18">
        <v>8.0000000000000004E-4</v>
      </c>
      <c r="H625" s="19">
        <v>58.56</v>
      </c>
      <c r="I625" s="19">
        <v>0.05</v>
      </c>
    </row>
    <row r="626" spans="1:9" ht="20.100000000000001" customHeight="1">
      <c r="A626" s="16" t="s">
        <v>568</v>
      </c>
      <c r="B626" s="553" t="s">
        <v>569</v>
      </c>
      <c r="C626" s="554"/>
      <c r="D626" s="555" t="s">
        <v>160</v>
      </c>
      <c r="E626" s="556"/>
      <c r="F626" s="16" t="s">
        <v>186</v>
      </c>
      <c r="G626" s="18">
        <v>2.0000000000000001E-4</v>
      </c>
      <c r="H626" s="19">
        <v>15.86</v>
      </c>
      <c r="I626" s="19">
        <v>0</v>
      </c>
    </row>
    <row r="627" spans="1:9" ht="20.100000000000001" customHeight="1">
      <c r="A627" s="16" t="s">
        <v>570</v>
      </c>
      <c r="B627" s="553" t="s">
        <v>571</v>
      </c>
      <c r="C627" s="554"/>
      <c r="D627" s="555" t="s">
        <v>160</v>
      </c>
      <c r="E627" s="556"/>
      <c r="F627" s="16" t="s">
        <v>186</v>
      </c>
      <c r="G627" s="18">
        <v>5.9999999999999995E-4</v>
      </c>
      <c r="H627" s="19">
        <v>12.2</v>
      </c>
      <c r="I627" s="19">
        <v>0.01</v>
      </c>
    </row>
    <row r="628" spans="1:9" ht="15" customHeight="1">
      <c r="A628" s="1"/>
      <c r="B628" s="1"/>
      <c r="C628" s="1"/>
      <c r="D628" s="1"/>
      <c r="E628" s="1"/>
      <c r="F628" s="1"/>
      <c r="G628" s="549" t="s">
        <v>63</v>
      </c>
      <c r="H628" s="550"/>
      <c r="I628" s="20">
        <v>2.75</v>
      </c>
    </row>
    <row r="629" spans="1:9" ht="15" customHeight="1">
      <c r="A629" s="547" t="s">
        <v>64</v>
      </c>
      <c r="B629" s="548"/>
      <c r="C629" s="548"/>
      <c r="D629" s="551" t="s">
        <v>54</v>
      </c>
      <c r="E629" s="552"/>
      <c r="F629" s="15" t="s">
        <v>55</v>
      </c>
      <c r="G629" s="15" t="s">
        <v>56</v>
      </c>
      <c r="H629" s="15" t="s">
        <v>57</v>
      </c>
      <c r="I629" s="15" t="s">
        <v>58</v>
      </c>
    </row>
    <row r="630" spans="1:9" ht="15" customHeight="1">
      <c r="A630" s="16" t="s">
        <v>572</v>
      </c>
      <c r="B630" s="553" t="s">
        <v>573</v>
      </c>
      <c r="C630" s="554"/>
      <c r="D630" s="555" t="s">
        <v>160</v>
      </c>
      <c r="E630" s="556"/>
      <c r="F630" s="16" t="s">
        <v>186</v>
      </c>
      <c r="G630" s="18">
        <v>4.4999999999999997E-3</v>
      </c>
      <c r="H630" s="19">
        <v>12.54</v>
      </c>
      <c r="I630" s="19">
        <v>0.06</v>
      </c>
    </row>
    <row r="631" spans="1:9" ht="15" customHeight="1">
      <c r="A631" s="16" t="s">
        <v>574</v>
      </c>
      <c r="B631" s="553" t="s">
        <v>575</v>
      </c>
      <c r="C631" s="554"/>
      <c r="D631" s="555" t="s">
        <v>160</v>
      </c>
      <c r="E631" s="556"/>
      <c r="F631" s="16" t="s">
        <v>576</v>
      </c>
      <c r="G631" s="18">
        <v>4.0000000000000002E-4</v>
      </c>
      <c r="H631" s="19">
        <v>300</v>
      </c>
      <c r="I631" s="19">
        <v>0.12</v>
      </c>
    </row>
    <row r="632" spans="1:9" ht="20.100000000000001" customHeight="1">
      <c r="A632" s="16" t="s">
        <v>577</v>
      </c>
      <c r="B632" s="553" t="s">
        <v>578</v>
      </c>
      <c r="C632" s="554"/>
      <c r="D632" s="555" t="s">
        <v>160</v>
      </c>
      <c r="E632" s="556"/>
      <c r="F632" s="16" t="s">
        <v>186</v>
      </c>
      <c r="G632" s="18">
        <v>0.1018</v>
      </c>
      <c r="H632" s="19">
        <v>5</v>
      </c>
      <c r="I632" s="19">
        <v>0.51</v>
      </c>
    </row>
    <row r="633" spans="1:9" ht="15" customHeight="1">
      <c r="A633" s="1"/>
      <c r="B633" s="1"/>
      <c r="C633" s="1"/>
      <c r="D633" s="1"/>
      <c r="E633" s="1"/>
      <c r="F633" s="1"/>
      <c r="G633" s="549" t="s">
        <v>78</v>
      </c>
      <c r="H633" s="550"/>
      <c r="I633" s="20">
        <v>0.69</v>
      </c>
    </row>
    <row r="634" spans="1:9" ht="15" customHeight="1">
      <c r="A634" s="1"/>
      <c r="B634" s="1"/>
      <c r="C634" s="1"/>
      <c r="D634" s="1"/>
      <c r="E634" s="1"/>
      <c r="F634" s="1"/>
      <c r="G634" s="545" t="s">
        <v>50</v>
      </c>
      <c r="H634" s="546"/>
      <c r="I634" s="3">
        <v>3.44</v>
      </c>
    </row>
    <row r="635" spans="1:9" ht="9.9499999999999993" customHeight="1">
      <c r="A635" s="1"/>
      <c r="B635" s="1"/>
      <c r="C635" s="1"/>
      <c r="D635" s="540" t="s">
        <v>48</v>
      </c>
      <c r="E635" s="541"/>
      <c r="F635" s="541"/>
      <c r="G635" s="1"/>
      <c r="H635" s="1"/>
      <c r="I635" s="1"/>
    </row>
    <row r="636" spans="1:9" ht="20.100000000000001" customHeight="1">
      <c r="A636" s="542" t="s">
        <v>624</v>
      </c>
      <c r="B636" s="543"/>
      <c r="C636" s="543"/>
      <c r="D636" s="543"/>
      <c r="E636" s="543"/>
      <c r="F636" s="543"/>
      <c r="G636" s="543"/>
      <c r="H636" s="543"/>
      <c r="I636" s="543"/>
    </row>
    <row r="637" spans="1:9" ht="15" customHeight="1">
      <c r="A637" s="547" t="s">
        <v>145</v>
      </c>
      <c r="B637" s="548"/>
      <c r="C637" s="548"/>
      <c r="D637" s="551" t="s">
        <v>54</v>
      </c>
      <c r="E637" s="552"/>
      <c r="F637" s="15" t="s">
        <v>55</v>
      </c>
      <c r="G637" s="15" t="s">
        <v>56</v>
      </c>
      <c r="H637" s="15" t="s">
        <v>57</v>
      </c>
      <c r="I637" s="15" t="s">
        <v>58</v>
      </c>
    </row>
    <row r="638" spans="1:9" ht="15" customHeight="1">
      <c r="A638" s="16" t="s">
        <v>625</v>
      </c>
      <c r="B638" s="553" t="s">
        <v>626</v>
      </c>
      <c r="C638" s="554"/>
      <c r="D638" s="555" t="s">
        <v>160</v>
      </c>
      <c r="E638" s="556"/>
      <c r="F638" s="16" t="s">
        <v>181</v>
      </c>
      <c r="G638" s="18">
        <v>0.18</v>
      </c>
      <c r="H638" s="19">
        <v>14.02</v>
      </c>
      <c r="I638" s="19">
        <v>2.52</v>
      </c>
    </row>
    <row r="639" spans="1:9" ht="15" customHeight="1">
      <c r="A639" s="16" t="s">
        <v>627</v>
      </c>
      <c r="B639" s="553" t="s">
        <v>628</v>
      </c>
      <c r="C639" s="554"/>
      <c r="D639" s="555" t="s">
        <v>160</v>
      </c>
      <c r="E639" s="556"/>
      <c r="F639" s="16" t="s">
        <v>181</v>
      </c>
      <c r="G639" s="18">
        <v>0.36</v>
      </c>
      <c r="H639" s="19">
        <v>14.02</v>
      </c>
      <c r="I639" s="19">
        <v>5.05</v>
      </c>
    </row>
    <row r="640" spans="1:9" ht="15" customHeight="1">
      <c r="A640" s="16" t="s">
        <v>225</v>
      </c>
      <c r="B640" s="553" t="s">
        <v>226</v>
      </c>
      <c r="C640" s="554"/>
      <c r="D640" s="555" t="s">
        <v>160</v>
      </c>
      <c r="E640" s="556"/>
      <c r="F640" s="16" t="s">
        <v>181</v>
      </c>
      <c r="G640" s="18">
        <v>0.36</v>
      </c>
      <c r="H640" s="19">
        <v>14.02</v>
      </c>
      <c r="I640" s="19">
        <v>5.05</v>
      </c>
    </row>
    <row r="641" spans="1:9" ht="15" customHeight="1">
      <c r="A641" s="16" t="s">
        <v>182</v>
      </c>
      <c r="B641" s="553" t="s">
        <v>183</v>
      </c>
      <c r="C641" s="554"/>
      <c r="D641" s="555" t="s">
        <v>160</v>
      </c>
      <c r="E641" s="556"/>
      <c r="F641" s="16" t="s">
        <v>181</v>
      </c>
      <c r="G641" s="18">
        <v>1.62</v>
      </c>
      <c r="H641" s="19">
        <v>11.65</v>
      </c>
      <c r="I641" s="19">
        <v>18.87</v>
      </c>
    </row>
    <row r="642" spans="1:9" ht="15" customHeight="1">
      <c r="A642" s="1"/>
      <c r="B642" s="1"/>
      <c r="C642" s="1"/>
      <c r="D642" s="1"/>
      <c r="E642" s="1"/>
      <c r="F642" s="1"/>
      <c r="G642" s="549" t="s">
        <v>150</v>
      </c>
      <c r="H642" s="550"/>
      <c r="I642" s="20">
        <v>31.49</v>
      </c>
    </row>
    <row r="643" spans="1:9" ht="15" customHeight="1">
      <c r="A643" s="547" t="s">
        <v>64</v>
      </c>
      <c r="B643" s="548"/>
      <c r="C643" s="548"/>
      <c r="D643" s="551" t="s">
        <v>54</v>
      </c>
      <c r="E643" s="552"/>
      <c r="F643" s="15" t="s">
        <v>55</v>
      </c>
      <c r="G643" s="15" t="s">
        <v>56</v>
      </c>
      <c r="H643" s="15" t="s">
        <v>57</v>
      </c>
      <c r="I643" s="15" t="s">
        <v>58</v>
      </c>
    </row>
    <row r="644" spans="1:9" ht="15" customHeight="1">
      <c r="A644" s="16" t="s">
        <v>191</v>
      </c>
      <c r="B644" s="553" t="s">
        <v>192</v>
      </c>
      <c r="C644" s="554"/>
      <c r="D644" s="555" t="s">
        <v>160</v>
      </c>
      <c r="E644" s="556"/>
      <c r="F644" s="16" t="s">
        <v>181</v>
      </c>
      <c r="G644" s="18">
        <v>1.62</v>
      </c>
      <c r="H644" s="19">
        <v>3.61</v>
      </c>
      <c r="I644" s="19">
        <v>5.85</v>
      </c>
    </row>
    <row r="645" spans="1:9" ht="15" customHeight="1">
      <c r="A645" s="16" t="s">
        <v>250</v>
      </c>
      <c r="B645" s="553" t="s">
        <v>251</v>
      </c>
      <c r="C645" s="554"/>
      <c r="D645" s="555" t="s">
        <v>160</v>
      </c>
      <c r="E645" s="556"/>
      <c r="F645" s="16" t="s">
        <v>181</v>
      </c>
      <c r="G645" s="18">
        <v>0.36</v>
      </c>
      <c r="H645" s="19">
        <v>3.52</v>
      </c>
      <c r="I645" s="19">
        <v>1.27</v>
      </c>
    </row>
    <row r="646" spans="1:9" ht="15" customHeight="1">
      <c r="A646" s="16" t="s">
        <v>629</v>
      </c>
      <c r="B646" s="553" t="s">
        <v>630</v>
      </c>
      <c r="C646" s="554"/>
      <c r="D646" s="555" t="s">
        <v>160</v>
      </c>
      <c r="E646" s="556"/>
      <c r="F646" s="16" t="s">
        <v>181</v>
      </c>
      <c r="G646" s="18">
        <v>0.36</v>
      </c>
      <c r="H646" s="19">
        <v>3.51</v>
      </c>
      <c r="I646" s="19">
        <v>1.26</v>
      </c>
    </row>
    <row r="647" spans="1:9" ht="15" customHeight="1">
      <c r="A647" s="16" t="s">
        <v>631</v>
      </c>
      <c r="B647" s="553" t="s">
        <v>632</v>
      </c>
      <c r="C647" s="554"/>
      <c r="D647" s="555" t="s">
        <v>160</v>
      </c>
      <c r="E647" s="556"/>
      <c r="F647" s="16" t="s">
        <v>181</v>
      </c>
      <c r="G647" s="18">
        <v>0.18</v>
      </c>
      <c r="H647" s="19">
        <v>3.44</v>
      </c>
      <c r="I647" s="19">
        <v>0.62</v>
      </c>
    </row>
    <row r="648" spans="1:9" ht="15" customHeight="1">
      <c r="A648" s="1"/>
      <c r="B648" s="1"/>
      <c r="C648" s="1"/>
      <c r="D648" s="1"/>
      <c r="E648" s="1"/>
      <c r="F648" s="1"/>
      <c r="G648" s="549" t="s">
        <v>78</v>
      </c>
      <c r="H648" s="550"/>
      <c r="I648" s="20">
        <v>9</v>
      </c>
    </row>
    <row r="649" spans="1:9" ht="15" customHeight="1">
      <c r="A649" s="1"/>
      <c r="B649" s="1"/>
      <c r="C649" s="1"/>
      <c r="D649" s="1"/>
      <c r="E649" s="1"/>
      <c r="F649" s="1"/>
      <c r="G649" s="545" t="s">
        <v>50</v>
      </c>
      <c r="H649" s="546"/>
      <c r="I649" s="3">
        <v>40.46</v>
      </c>
    </row>
    <row r="650" spans="1:9" ht="9.9499999999999993" customHeight="1">
      <c r="A650" s="1"/>
      <c r="B650" s="1"/>
      <c r="C650" s="1"/>
      <c r="D650" s="540" t="s">
        <v>48</v>
      </c>
      <c r="E650" s="541"/>
      <c r="F650" s="541"/>
      <c r="G650" s="1"/>
      <c r="H650" s="1"/>
      <c r="I650" s="1"/>
    </row>
    <row r="651" spans="1:9" ht="20.100000000000001" customHeight="1">
      <c r="A651" s="542" t="s">
        <v>633</v>
      </c>
      <c r="B651" s="543"/>
      <c r="C651" s="543"/>
      <c r="D651" s="543"/>
      <c r="E651" s="543"/>
      <c r="F651" s="543"/>
      <c r="G651" s="543"/>
      <c r="H651" s="543"/>
      <c r="I651" s="543"/>
    </row>
    <row r="652" spans="1:9" ht="15" customHeight="1">
      <c r="A652" s="547" t="s">
        <v>53</v>
      </c>
      <c r="B652" s="548"/>
      <c r="C652" s="548"/>
      <c r="D652" s="551" t="s">
        <v>54</v>
      </c>
      <c r="E652" s="552"/>
      <c r="F652" s="15" t="s">
        <v>55</v>
      </c>
      <c r="G652" s="15" t="s">
        <v>56</v>
      </c>
      <c r="H652" s="15" t="s">
        <v>57</v>
      </c>
      <c r="I652" s="15" t="s">
        <v>58</v>
      </c>
    </row>
    <row r="653" spans="1:9" ht="27.95" customHeight="1">
      <c r="A653" s="16" t="s">
        <v>634</v>
      </c>
      <c r="B653" s="553" t="s">
        <v>635</v>
      </c>
      <c r="C653" s="554"/>
      <c r="D653" s="555" t="s">
        <v>160</v>
      </c>
      <c r="E653" s="556"/>
      <c r="F653" s="16" t="s">
        <v>161</v>
      </c>
      <c r="G653" s="18">
        <v>1</v>
      </c>
      <c r="H653" s="19">
        <v>339.3</v>
      </c>
      <c r="I653" s="19">
        <v>339.3</v>
      </c>
    </row>
    <row r="654" spans="1:9" ht="20.100000000000001" customHeight="1">
      <c r="A654" s="16" t="s">
        <v>636</v>
      </c>
      <c r="B654" s="553" t="s">
        <v>637</v>
      </c>
      <c r="C654" s="554"/>
      <c r="D654" s="555" t="s">
        <v>160</v>
      </c>
      <c r="E654" s="556"/>
      <c r="F654" s="16" t="s">
        <v>161</v>
      </c>
      <c r="G654" s="18">
        <v>1</v>
      </c>
      <c r="H654" s="19">
        <v>33.93</v>
      </c>
      <c r="I654" s="19">
        <v>33.93</v>
      </c>
    </row>
    <row r="655" spans="1:9" ht="15" customHeight="1">
      <c r="A655" s="1"/>
      <c r="B655" s="1"/>
      <c r="C655" s="1"/>
      <c r="D655" s="1"/>
      <c r="E655" s="1"/>
      <c r="F655" s="1"/>
      <c r="G655" s="549" t="s">
        <v>63</v>
      </c>
      <c r="H655" s="550"/>
      <c r="I655" s="20">
        <v>373.23</v>
      </c>
    </row>
    <row r="656" spans="1:9" ht="15" customHeight="1">
      <c r="A656" s="547" t="s">
        <v>64</v>
      </c>
      <c r="B656" s="548"/>
      <c r="C656" s="548"/>
      <c r="D656" s="551" t="s">
        <v>54</v>
      </c>
      <c r="E656" s="552"/>
      <c r="F656" s="15" t="s">
        <v>55</v>
      </c>
      <c r="G656" s="15" t="s">
        <v>56</v>
      </c>
      <c r="H656" s="15" t="s">
        <v>57</v>
      </c>
      <c r="I656" s="15" t="s">
        <v>58</v>
      </c>
    </row>
    <row r="657" spans="1:9" ht="27.95" customHeight="1">
      <c r="A657" s="16" t="s">
        <v>638</v>
      </c>
      <c r="B657" s="553" t="s">
        <v>639</v>
      </c>
      <c r="C657" s="554"/>
      <c r="D657" s="555" t="s">
        <v>160</v>
      </c>
      <c r="E657" s="556"/>
      <c r="F657" s="16" t="s">
        <v>161</v>
      </c>
      <c r="G657" s="18">
        <v>1</v>
      </c>
      <c r="H657" s="19">
        <v>40.46</v>
      </c>
      <c r="I657" s="19">
        <v>40.46</v>
      </c>
    </row>
    <row r="658" spans="1:9" ht="15" customHeight="1">
      <c r="A658" s="1"/>
      <c r="B658" s="1"/>
      <c r="C658" s="1"/>
      <c r="D658" s="1"/>
      <c r="E658" s="1"/>
      <c r="F658" s="1"/>
      <c r="G658" s="549" t="s">
        <v>78</v>
      </c>
      <c r="H658" s="550"/>
      <c r="I658" s="20">
        <v>40.46</v>
      </c>
    </row>
    <row r="659" spans="1:9" ht="15" customHeight="1">
      <c r="A659" s="1"/>
      <c r="B659" s="1"/>
      <c r="C659" s="1"/>
      <c r="D659" s="1"/>
      <c r="E659" s="1"/>
      <c r="F659" s="1"/>
      <c r="G659" s="545" t="s">
        <v>50</v>
      </c>
      <c r="H659" s="546"/>
      <c r="I659" s="3">
        <v>413.69</v>
      </c>
    </row>
    <row r="660" spans="1:9" ht="9.9499999999999993" customHeight="1">
      <c r="A660" s="1"/>
      <c r="B660" s="1"/>
      <c r="C660" s="1"/>
      <c r="D660" s="540" t="s">
        <v>48</v>
      </c>
      <c r="E660" s="541"/>
      <c r="F660" s="541"/>
      <c r="G660" s="1"/>
      <c r="H660" s="1"/>
      <c r="I660" s="1"/>
    </row>
    <row r="661" spans="1:9" ht="20.100000000000001" customHeight="1">
      <c r="A661" s="542" t="s">
        <v>640</v>
      </c>
      <c r="B661" s="543"/>
      <c r="C661" s="543"/>
      <c r="D661" s="543"/>
      <c r="E661" s="543"/>
      <c r="F661" s="543"/>
      <c r="G661" s="543"/>
      <c r="H661" s="543"/>
      <c r="I661" s="543"/>
    </row>
    <row r="662" spans="1:9" ht="15" customHeight="1">
      <c r="A662" s="547" t="s">
        <v>53</v>
      </c>
      <c r="B662" s="548"/>
      <c r="C662" s="548"/>
      <c r="D662" s="551" t="s">
        <v>54</v>
      </c>
      <c r="E662" s="552"/>
      <c r="F662" s="15" t="s">
        <v>55</v>
      </c>
      <c r="G662" s="15" t="s">
        <v>56</v>
      </c>
      <c r="H662" s="15" t="s">
        <v>57</v>
      </c>
      <c r="I662" s="15" t="s">
        <v>58</v>
      </c>
    </row>
    <row r="663" spans="1:9" ht="15" customHeight="1">
      <c r="A663" s="16" t="s">
        <v>540</v>
      </c>
      <c r="B663" s="553" t="s">
        <v>541</v>
      </c>
      <c r="C663" s="554"/>
      <c r="D663" s="555" t="s">
        <v>160</v>
      </c>
      <c r="E663" s="556"/>
      <c r="F663" s="16" t="s">
        <v>186</v>
      </c>
      <c r="G663" s="18">
        <v>0.1018</v>
      </c>
      <c r="H663" s="19">
        <v>14</v>
      </c>
      <c r="I663" s="19">
        <v>1.43</v>
      </c>
    </row>
    <row r="664" spans="1:9" ht="15" customHeight="1">
      <c r="A664" s="16" t="s">
        <v>542</v>
      </c>
      <c r="B664" s="553" t="s">
        <v>543</v>
      </c>
      <c r="C664" s="554"/>
      <c r="D664" s="555" t="s">
        <v>160</v>
      </c>
      <c r="E664" s="556"/>
      <c r="F664" s="16" t="s">
        <v>186</v>
      </c>
      <c r="G664" s="18">
        <v>1.5E-3</v>
      </c>
      <c r="H664" s="19">
        <v>170.51</v>
      </c>
      <c r="I664" s="19">
        <v>0.26</v>
      </c>
    </row>
    <row r="665" spans="1:9" ht="15" customHeight="1">
      <c r="A665" s="16" t="s">
        <v>544</v>
      </c>
      <c r="B665" s="553" t="s">
        <v>545</v>
      </c>
      <c r="C665" s="554"/>
      <c r="D665" s="555" t="s">
        <v>160</v>
      </c>
      <c r="E665" s="556"/>
      <c r="F665" s="16" t="s">
        <v>546</v>
      </c>
      <c r="G665" s="18">
        <v>8.0000000000000004E-4</v>
      </c>
      <c r="H665" s="19">
        <v>6</v>
      </c>
      <c r="I665" s="19">
        <v>0</v>
      </c>
    </row>
    <row r="666" spans="1:9" ht="15" customHeight="1">
      <c r="A666" s="16" t="s">
        <v>547</v>
      </c>
      <c r="B666" s="553" t="s">
        <v>548</v>
      </c>
      <c r="C666" s="554"/>
      <c r="D666" s="555" t="s">
        <v>160</v>
      </c>
      <c r="E666" s="556"/>
      <c r="F666" s="16" t="s">
        <v>186</v>
      </c>
      <c r="G666" s="18">
        <v>6.54E-2</v>
      </c>
      <c r="H666" s="19">
        <v>4</v>
      </c>
      <c r="I666" s="19">
        <v>0.26</v>
      </c>
    </row>
    <row r="667" spans="1:9" ht="20.100000000000001" customHeight="1">
      <c r="A667" s="16" t="s">
        <v>583</v>
      </c>
      <c r="B667" s="553" t="s">
        <v>584</v>
      </c>
      <c r="C667" s="554"/>
      <c r="D667" s="555" t="s">
        <v>160</v>
      </c>
      <c r="E667" s="556"/>
      <c r="F667" s="16" t="s">
        <v>186</v>
      </c>
      <c r="G667" s="18">
        <v>5.0000000000000001E-4</v>
      </c>
      <c r="H667" s="19">
        <v>10.8</v>
      </c>
      <c r="I667" s="19">
        <v>0.01</v>
      </c>
    </row>
    <row r="668" spans="1:9" ht="15" customHeight="1">
      <c r="A668" s="16" t="s">
        <v>641</v>
      </c>
      <c r="B668" s="553" t="s">
        <v>642</v>
      </c>
      <c r="C668" s="554"/>
      <c r="D668" s="555" t="s">
        <v>160</v>
      </c>
      <c r="E668" s="556"/>
      <c r="F668" s="16" t="s">
        <v>186</v>
      </c>
      <c r="G668" s="18">
        <v>4.0000000000000002E-4</v>
      </c>
      <c r="H668" s="19">
        <v>24.79</v>
      </c>
      <c r="I668" s="19">
        <v>0.01</v>
      </c>
    </row>
    <row r="669" spans="1:9" ht="15" customHeight="1">
      <c r="A669" s="16" t="s">
        <v>553</v>
      </c>
      <c r="B669" s="553" t="s">
        <v>554</v>
      </c>
      <c r="C669" s="554"/>
      <c r="D669" s="555" t="s">
        <v>160</v>
      </c>
      <c r="E669" s="556"/>
      <c r="F669" s="16" t="s">
        <v>186</v>
      </c>
      <c r="G669" s="18">
        <v>4.4999999999999997E-3</v>
      </c>
      <c r="H669" s="19">
        <v>140</v>
      </c>
      <c r="I669" s="19">
        <v>0.63</v>
      </c>
    </row>
    <row r="670" spans="1:9" ht="15" customHeight="1">
      <c r="A670" s="16" t="s">
        <v>643</v>
      </c>
      <c r="B670" s="553" t="s">
        <v>644</v>
      </c>
      <c r="C670" s="554"/>
      <c r="D670" s="555" t="s">
        <v>160</v>
      </c>
      <c r="E670" s="556"/>
      <c r="F670" s="16" t="s">
        <v>186</v>
      </c>
      <c r="G670" s="18">
        <v>4.4999999999999997E-3</v>
      </c>
      <c r="H670" s="19">
        <v>11</v>
      </c>
      <c r="I670" s="19">
        <v>0.05</v>
      </c>
    </row>
    <row r="671" spans="1:9" ht="15" customHeight="1">
      <c r="A671" s="16" t="s">
        <v>555</v>
      </c>
      <c r="B671" s="553" t="s">
        <v>556</v>
      </c>
      <c r="C671" s="554"/>
      <c r="D671" s="555" t="s">
        <v>160</v>
      </c>
      <c r="E671" s="556"/>
      <c r="F671" s="16" t="s">
        <v>186</v>
      </c>
      <c r="G671" s="18">
        <v>4.4999999999999997E-3</v>
      </c>
      <c r="H671" s="19">
        <v>4.9000000000000004</v>
      </c>
      <c r="I671" s="19">
        <v>0.02</v>
      </c>
    </row>
    <row r="672" spans="1:9" ht="15" customHeight="1">
      <c r="A672" s="16" t="s">
        <v>557</v>
      </c>
      <c r="B672" s="553" t="s">
        <v>558</v>
      </c>
      <c r="C672" s="554"/>
      <c r="D672" s="555" t="s">
        <v>160</v>
      </c>
      <c r="E672" s="556"/>
      <c r="F672" s="16" t="s">
        <v>186</v>
      </c>
      <c r="G672" s="18">
        <v>1.8E-3</v>
      </c>
      <c r="H672" s="19">
        <v>35.9</v>
      </c>
      <c r="I672" s="19">
        <v>0.06</v>
      </c>
    </row>
    <row r="673" spans="1:9" ht="15" customHeight="1">
      <c r="A673" s="16" t="s">
        <v>645</v>
      </c>
      <c r="B673" s="553" t="s">
        <v>646</v>
      </c>
      <c r="C673" s="554"/>
      <c r="D673" s="555" t="s">
        <v>160</v>
      </c>
      <c r="E673" s="556"/>
      <c r="F673" s="16" t="s">
        <v>186</v>
      </c>
      <c r="G673" s="18">
        <v>2.3E-3</v>
      </c>
      <c r="H673" s="19">
        <v>17.3</v>
      </c>
      <c r="I673" s="19">
        <v>0.04</v>
      </c>
    </row>
    <row r="674" spans="1:9" ht="15" customHeight="1">
      <c r="A674" s="16" t="s">
        <v>647</v>
      </c>
      <c r="B674" s="553" t="s">
        <v>648</v>
      </c>
      <c r="C674" s="554"/>
      <c r="D674" s="555" t="s">
        <v>160</v>
      </c>
      <c r="E674" s="556"/>
      <c r="F674" s="16" t="s">
        <v>186</v>
      </c>
      <c r="G674" s="18">
        <v>4.4999999999999997E-3</v>
      </c>
      <c r="H674" s="19">
        <v>30.05</v>
      </c>
      <c r="I674" s="19">
        <v>0.14000000000000001</v>
      </c>
    </row>
    <row r="675" spans="1:9" ht="15" customHeight="1">
      <c r="A675" s="16" t="s">
        <v>649</v>
      </c>
      <c r="B675" s="553" t="s">
        <v>650</v>
      </c>
      <c r="C675" s="554"/>
      <c r="D675" s="555" t="s">
        <v>160</v>
      </c>
      <c r="E675" s="556"/>
      <c r="F675" s="16" t="s">
        <v>186</v>
      </c>
      <c r="G675" s="18">
        <v>1E-4</v>
      </c>
      <c r="H675" s="19">
        <v>244.8</v>
      </c>
      <c r="I675" s="19">
        <v>0.02</v>
      </c>
    </row>
    <row r="676" spans="1:9" ht="15" customHeight="1">
      <c r="A676" s="16" t="s">
        <v>563</v>
      </c>
      <c r="B676" s="553" t="s">
        <v>564</v>
      </c>
      <c r="C676" s="554"/>
      <c r="D676" s="555" t="s">
        <v>160</v>
      </c>
      <c r="E676" s="556"/>
      <c r="F676" s="16" t="s">
        <v>565</v>
      </c>
      <c r="G676" s="18">
        <v>2.3E-3</v>
      </c>
      <c r="H676" s="19">
        <v>10.98</v>
      </c>
      <c r="I676" s="19">
        <v>0.03</v>
      </c>
    </row>
    <row r="677" spans="1:9" ht="15" customHeight="1">
      <c r="A677" s="16" t="s">
        <v>566</v>
      </c>
      <c r="B677" s="553" t="s">
        <v>567</v>
      </c>
      <c r="C677" s="554"/>
      <c r="D677" s="555" t="s">
        <v>160</v>
      </c>
      <c r="E677" s="556"/>
      <c r="F677" s="16" t="s">
        <v>565</v>
      </c>
      <c r="G677" s="18">
        <v>8.0000000000000004E-4</v>
      </c>
      <c r="H677" s="19">
        <v>58.56</v>
      </c>
      <c r="I677" s="19">
        <v>0.05</v>
      </c>
    </row>
    <row r="678" spans="1:9" ht="20.100000000000001" customHeight="1">
      <c r="A678" s="16" t="s">
        <v>568</v>
      </c>
      <c r="B678" s="553" t="s">
        <v>569</v>
      </c>
      <c r="C678" s="554"/>
      <c r="D678" s="555" t="s">
        <v>160</v>
      </c>
      <c r="E678" s="556"/>
      <c r="F678" s="16" t="s">
        <v>186</v>
      </c>
      <c r="G678" s="18">
        <v>2.0000000000000001E-4</v>
      </c>
      <c r="H678" s="19">
        <v>15.86</v>
      </c>
      <c r="I678" s="19">
        <v>0</v>
      </c>
    </row>
    <row r="679" spans="1:9" ht="20.100000000000001" customHeight="1">
      <c r="A679" s="16" t="s">
        <v>570</v>
      </c>
      <c r="B679" s="553" t="s">
        <v>571</v>
      </c>
      <c r="C679" s="554"/>
      <c r="D679" s="555" t="s">
        <v>160</v>
      </c>
      <c r="E679" s="556"/>
      <c r="F679" s="16" t="s">
        <v>186</v>
      </c>
      <c r="G679" s="18">
        <v>5.9999999999999995E-4</v>
      </c>
      <c r="H679" s="19">
        <v>12.2</v>
      </c>
      <c r="I679" s="19">
        <v>0.01</v>
      </c>
    </row>
    <row r="680" spans="1:9" ht="15" customHeight="1">
      <c r="A680" s="1"/>
      <c r="B680" s="1"/>
      <c r="C680" s="1"/>
      <c r="D680" s="1"/>
      <c r="E680" s="1"/>
      <c r="F680" s="1"/>
      <c r="G680" s="549" t="s">
        <v>63</v>
      </c>
      <c r="H680" s="550"/>
      <c r="I680" s="20">
        <v>3.02</v>
      </c>
    </row>
    <row r="681" spans="1:9" ht="15" customHeight="1">
      <c r="A681" s="547" t="s">
        <v>64</v>
      </c>
      <c r="B681" s="548"/>
      <c r="C681" s="548"/>
      <c r="D681" s="551" t="s">
        <v>54</v>
      </c>
      <c r="E681" s="552"/>
      <c r="F681" s="15" t="s">
        <v>55</v>
      </c>
      <c r="G681" s="15" t="s">
        <v>56</v>
      </c>
      <c r="H681" s="15" t="s">
        <v>57</v>
      </c>
      <c r="I681" s="15" t="s">
        <v>58</v>
      </c>
    </row>
    <row r="682" spans="1:9" ht="15" customHeight="1">
      <c r="A682" s="16" t="s">
        <v>572</v>
      </c>
      <c r="B682" s="553" t="s">
        <v>573</v>
      </c>
      <c r="C682" s="554"/>
      <c r="D682" s="555" t="s">
        <v>160</v>
      </c>
      <c r="E682" s="556"/>
      <c r="F682" s="16" t="s">
        <v>186</v>
      </c>
      <c r="G682" s="18">
        <v>4.4999999999999997E-3</v>
      </c>
      <c r="H682" s="19">
        <v>12.54</v>
      </c>
      <c r="I682" s="19">
        <v>0.06</v>
      </c>
    </row>
    <row r="683" spans="1:9" ht="15" customHeight="1">
      <c r="A683" s="16" t="s">
        <v>574</v>
      </c>
      <c r="B683" s="553" t="s">
        <v>575</v>
      </c>
      <c r="C683" s="554"/>
      <c r="D683" s="555" t="s">
        <v>160</v>
      </c>
      <c r="E683" s="556"/>
      <c r="F683" s="16" t="s">
        <v>576</v>
      </c>
      <c r="G683" s="18">
        <v>4.0000000000000002E-4</v>
      </c>
      <c r="H683" s="19">
        <v>300</v>
      </c>
      <c r="I683" s="19">
        <v>0.12</v>
      </c>
    </row>
    <row r="684" spans="1:9" ht="20.100000000000001" customHeight="1">
      <c r="A684" s="16" t="s">
        <v>577</v>
      </c>
      <c r="B684" s="553" t="s">
        <v>578</v>
      </c>
      <c r="C684" s="554"/>
      <c r="D684" s="555" t="s">
        <v>160</v>
      </c>
      <c r="E684" s="556"/>
      <c r="F684" s="16" t="s">
        <v>186</v>
      </c>
      <c r="G684" s="18">
        <v>0.1018</v>
      </c>
      <c r="H684" s="19">
        <v>5</v>
      </c>
      <c r="I684" s="19">
        <v>0.51</v>
      </c>
    </row>
    <row r="685" spans="1:9" ht="15" customHeight="1">
      <c r="A685" s="1"/>
      <c r="B685" s="1"/>
      <c r="C685" s="1"/>
      <c r="D685" s="1"/>
      <c r="E685" s="1"/>
      <c r="F685" s="1"/>
      <c r="G685" s="549" t="s">
        <v>78</v>
      </c>
      <c r="H685" s="550"/>
      <c r="I685" s="20">
        <v>0.69</v>
      </c>
    </row>
    <row r="686" spans="1:9" ht="15" customHeight="1">
      <c r="A686" s="1"/>
      <c r="B686" s="1"/>
      <c r="C686" s="1"/>
      <c r="D686" s="1"/>
      <c r="E686" s="1"/>
      <c r="F686" s="1"/>
      <c r="G686" s="545" t="s">
        <v>50</v>
      </c>
      <c r="H686" s="546"/>
      <c r="I686" s="3">
        <v>3.71</v>
      </c>
    </row>
    <row r="687" spans="1:9" ht="9.9499999999999993" customHeight="1">
      <c r="A687" s="1"/>
      <c r="B687" s="1"/>
      <c r="C687" s="1"/>
      <c r="D687" s="540" t="s">
        <v>48</v>
      </c>
      <c r="E687" s="541"/>
      <c r="F687" s="541"/>
      <c r="G687" s="1"/>
      <c r="H687" s="1"/>
      <c r="I687" s="1"/>
    </row>
    <row r="688" spans="1:9" ht="20.100000000000001" customHeight="1">
      <c r="A688" s="542" t="s">
        <v>651</v>
      </c>
      <c r="B688" s="543"/>
      <c r="C688" s="543"/>
      <c r="D688" s="543"/>
      <c r="E688" s="543"/>
      <c r="F688" s="543"/>
      <c r="G688" s="543"/>
      <c r="H688" s="543"/>
      <c r="I688" s="543"/>
    </row>
    <row r="689" spans="1:9" ht="15" customHeight="1">
      <c r="A689" s="547" t="s">
        <v>145</v>
      </c>
      <c r="B689" s="548"/>
      <c r="C689" s="548"/>
      <c r="D689" s="551" t="s">
        <v>54</v>
      </c>
      <c r="E689" s="552"/>
      <c r="F689" s="15" t="s">
        <v>55</v>
      </c>
      <c r="G689" s="15" t="s">
        <v>56</v>
      </c>
      <c r="H689" s="15" t="s">
        <v>57</v>
      </c>
      <c r="I689" s="15" t="s">
        <v>58</v>
      </c>
    </row>
    <row r="690" spans="1:9" ht="15" customHeight="1">
      <c r="A690" s="16" t="s">
        <v>652</v>
      </c>
      <c r="B690" s="553" t="s">
        <v>653</v>
      </c>
      <c r="C690" s="554"/>
      <c r="D690" s="555" t="s">
        <v>160</v>
      </c>
      <c r="E690" s="556"/>
      <c r="F690" s="16" t="s">
        <v>181</v>
      </c>
      <c r="G690" s="18">
        <v>0.2</v>
      </c>
      <c r="H690" s="19">
        <v>14.02</v>
      </c>
      <c r="I690" s="19">
        <v>2.8</v>
      </c>
    </row>
    <row r="691" spans="1:9" ht="15" customHeight="1">
      <c r="A691" s="16" t="s">
        <v>182</v>
      </c>
      <c r="B691" s="553" t="s">
        <v>183</v>
      </c>
      <c r="C691" s="554"/>
      <c r="D691" s="555" t="s">
        <v>160</v>
      </c>
      <c r="E691" s="556"/>
      <c r="F691" s="16" t="s">
        <v>181</v>
      </c>
      <c r="G691" s="18">
        <v>0.2</v>
      </c>
      <c r="H691" s="19">
        <v>11.65</v>
      </c>
      <c r="I691" s="19">
        <v>2.33</v>
      </c>
    </row>
    <row r="692" spans="1:9" ht="15" customHeight="1">
      <c r="A692" s="1"/>
      <c r="B692" s="1"/>
      <c r="C692" s="1"/>
      <c r="D692" s="1"/>
      <c r="E692" s="1"/>
      <c r="F692" s="1"/>
      <c r="G692" s="549" t="s">
        <v>150</v>
      </c>
      <c r="H692" s="550"/>
      <c r="I692" s="20">
        <v>5.13</v>
      </c>
    </row>
    <row r="693" spans="1:9" ht="15" customHeight="1">
      <c r="A693" s="547" t="s">
        <v>53</v>
      </c>
      <c r="B693" s="548"/>
      <c r="C693" s="548"/>
      <c r="D693" s="551" t="s">
        <v>54</v>
      </c>
      <c r="E693" s="552"/>
      <c r="F693" s="15" t="s">
        <v>55</v>
      </c>
      <c r="G693" s="15" t="s">
        <v>56</v>
      </c>
      <c r="H693" s="15" t="s">
        <v>57</v>
      </c>
      <c r="I693" s="15" t="s">
        <v>58</v>
      </c>
    </row>
    <row r="694" spans="1:9" ht="15" customHeight="1">
      <c r="A694" s="16" t="s">
        <v>654</v>
      </c>
      <c r="B694" s="553" t="s">
        <v>655</v>
      </c>
      <c r="C694" s="554"/>
      <c r="D694" s="555" t="s">
        <v>160</v>
      </c>
      <c r="E694" s="556"/>
      <c r="F694" s="16" t="s">
        <v>656</v>
      </c>
      <c r="G694" s="18">
        <v>7.1999999999999995E-2</v>
      </c>
      <c r="H694" s="19">
        <v>9.34</v>
      </c>
      <c r="I694" s="19">
        <v>0.67</v>
      </c>
    </row>
    <row r="695" spans="1:9" ht="15" customHeight="1">
      <c r="A695" s="1"/>
      <c r="B695" s="1"/>
      <c r="C695" s="1"/>
      <c r="D695" s="1"/>
      <c r="E695" s="1"/>
      <c r="F695" s="1"/>
      <c r="G695" s="549" t="s">
        <v>63</v>
      </c>
      <c r="H695" s="550"/>
      <c r="I695" s="20">
        <v>0.67</v>
      </c>
    </row>
    <row r="696" spans="1:9" ht="15" customHeight="1">
      <c r="A696" s="547" t="s">
        <v>64</v>
      </c>
      <c r="B696" s="548"/>
      <c r="C696" s="548"/>
      <c r="D696" s="551" t="s">
        <v>54</v>
      </c>
      <c r="E696" s="552"/>
      <c r="F696" s="15" t="s">
        <v>55</v>
      </c>
      <c r="G696" s="15" t="s">
        <v>56</v>
      </c>
      <c r="H696" s="15" t="s">
        <v>57</v>
      </c>
      <c r="I696" s="15" t="s">
        <v>58</v>
      </c>
    </row>
    <row r="697" spans="1:9" ht="15" customHeight="1">
      <c r="A697" s="16" t="s">
        <v>191</v>
      </c>
      <c r="B697" s="553" t="s">
        <v>192</v>
      </c>
      <c r="C697" s="554"/>
      <c r="D697" s="555" t="s">
        <v>160</v>
      </c>
      <c r="E697" s="556"/>
      <c r="F697" s="16" t="s">
        <v>181</v>
      </c>
      <c r="G697" s="18">
        <v>0.2</v>
      </c>
      <c r="H697" s="19">
        <v>3.61</v>
      </c>
      <c r="I697" s="19">
        <v>0.72</v>
      </c>
    </row>
    <row r="698" spans="1:9" ht="15" customHeight="1">
      <c r="A698" s="16" t="s">
        <v>657</v>
      </c>
      <c r="B698" s="553" t="s">
        <v>658</v>
      </c>
      <c r="C698" s="554"/>
      <c r="D698" s="555" t="s">
        <v>160</v>
      </c>
      <c r="E698" s="556"/>
      <c r="F698" s="16" t="s">
        <v>181</v>
      </c>
      <c r="G698" s="18">
        <v>0.2</v>
      </c>
      <c r="H698" s="19">
        <v>3.71</v>
      </c>
      <c r="I698" s="19">
        <v>0.74</v>
      </c>
    </row>
    <row r="699" spans="1:9" ht="15" customHeight="1">
      <c r="A699" s="1"/>
      <c r="B699" s="1"/>
      <c r="C699" s="1"/>
      <c r="D699" s="1"/>
      <c r="E699" s="1"/>
      <c r="F699" s="1"/>
      <c r="G699" s="549" t="s">
        <v>78</v>
      </c>
      <c r="H699" s="550"/>
      <c r="I699" s="20">
        <v>1.46</v>
      </c>
    </row>
    <row r="700" spans="1:9" ht="15" customHeight="1">
      <c r="A700" s="1"/>
      <c r="B700" s="1"/>
      <c r="C700" s="1"/>
      <c r="D700" s="1"/>
      <c r="E700" s="1"/>
      <c r="F700" s="1"/>
      <c r="G700" s="545" t="s">
        <v>50</v>
      </c>
      <c r="H700" s="546"/>
      <c r="I700" s="3">
        <v>7.25</v>
      </c>
    </row>
    <row r="701" spans="1:9" ht="9.9499999999999993" customHeight="1">
      <c r="A701" s="1"/>
      <c r="B701" s="1"/>
      <c r="C701" s="1"/>
      <c r="D701" s="540" t="s">
        <v>48</v>
      </c>
      <c r="E701" s="541"/>
      <c r="F701" s="541"/>
      <c r="G701" s="1"/>
      <c r="H701" s="1"/>
      <c r="I701" s="1"/>
    </row>
    <row r="702" spans="1:9" ht="20.100000000000001" customHeight="1">
      <c r="A702" s="542" t="s">
        <v>659</v>
      </c>
      <c r="B702" s="543"/>
      <c r="C702" s="543"/>
      <c r="D702" s="543"/>
      <c r="E702" s="543"/>
      <c r="F702" s="543"/>
      <c r="G702" s="543"/>
      <c r="H702" s="543"/>
      <c r="I702" s="543"/>
    </row>
    <row r="703" spans="1:9" ht="15" customHeight="1">
      <c r="A703" s="547" t="s">
        <v>145</v>
      </c>
      <c r="B703" s="548"/>
      <c r="C703" s="548"/>
      <c r="D703" s="551" t="s">
        <v>54</v>
      </c>
      <c r="E703" s="552"/>
      <c r="F703" s="15" t="s">
        <v>55</v>
      </c>
      <c r="G703" s="15" t="s">
        <v>56</v>
      </c>
      <c r="H703" s="15" t="s">
        <v>57</v>
      </c>
      <c r="I703" s="15" t="s">
        <v>58</v>
      </c>
    </row>
    <row r="704" spans="1:9" ht="15" customHeight="1">
      <c r="A704" s="16" t="s">
        <v>182</v>
      </c>
      <c r="B704" s="553" t="s">
        <v>183</v>
      </c>
      <c r="C704" s="554"/>
      <c r="D704" s="555" t="s">
        <v>160</v>
      </c>
      <c r="E704" s="556"/>
      <c r="F704" s="16" t="s">
        <v>181</v>
      </c>
      <c r="G704" s="18">
        <v>3</v>
      </c>
      <c r="H704" s="19">
        <v>11.65</v>
      </c>
      <c r="I704" s="19">
        <v>34.950000000000003</v>
      </c>
    </row>
    <row r="705" spans="1:9" ht="15" customHeight="1">
      <c r="A705" s="1"/>
      <c r="B705" s="1"/>
      <c r="C705" s="1"/>
      <c r="D705" s="1"/>
      <c r="E705" s="1"/>
      <c r="F705" s="1"/>
      <c r="G705" s="549" t="s">
        <v>150</v>
      </c>
      <c r="H705" s="550"/>
      <c r="I705" s="20">
        <v>34.950000000000003</v>
      </c>
    </row>
    <row r="706" spans="1:9" ht="15" customHeight="1">
      <c r="A706" s="547" t="s">
        <v>64</v>
      </c>
      <c r="B706" s="548"/>
      <c r="C706" s="548"/>
      <c r="D706" s="551" t="s">
        <v>54</v>
      </c>
      <c r="E706" s="552"/>
      <c r="F706" s="15" t="s">
        <v>55</v>
      </c>
      <c r="G706" s="15" t="s">
        <v>56</v>
      </c>
      <c r="H706" s="15" t="s">
        <v>57</v>
      </c>
      <c r="I706" s="15" t="s">
        <v>58</v>
      </c>
    </row>
    <row r="707" spans="1:9" ht="15" customHeight="1">
      <c r="A707" s="16" t="s">
        <v>191</v>
      </c>
      <c r="B707" s="553" t="s">
        <v>192</v>
      </c>
      <c r="C707" s="554"/>
      <c r="D707" s="555" t="s">
        <v>160</v>
      </c>
      <c r="E707" s="556"/>
      <c r="F707" s="16" t="s">
        <v>181</v>
      </c>
      <c r="G707" s="18">
        <v>3</v>
      </c>
      <c r="H707" s="19">
        <v>3.61</v>
      </c>
      <c r="I707" s="19">
        <v>10.83</v>
      </c>
    </row>
    <row r="708" spans="1:9" ht="15" customHeight="1">
      <c r="A708" s="1"/>
      <c r="B708" s="1"/>
      <c r="C708" s="1"/>
      <c r="D708" s="1"/>
      <c r="E708" s="1"/>
      <c r="F708" s="1"/>
      <c r="G708" s="549" t="s">
        <v>78</v>
      </c>
      <c r="H708" s="550"/>
      <c r="I708" s="20">
        <v>10.83</v>
      </c>
    </row>
    <row r="709" spans="1:9" ht="15" customHeight="1">
      <c r="A709" s="1"/>
      <c r="B709" s="1"/>
      <c r="C709" s="1"/>
      <c r="D709" s="1"/>
      <c r="E709" s="1"/>
      <c r="F709" s="1"/>
      <c r="G709" s="545" t="s">
        <v>50</v>
      </c>
      <c r="H709" s="546"/>
      <c r="I709" s="3">
        <v>45.77</v>
      </c>
    </row>
    <row r="710" spans="1:9" ht="9.9499999999999993" customHeight="1">
      <c r="A710" s="1"/>
      <c r="B710" s="1"/>
      <c r="C710" s="1"/>
      <c r="D710" s="540" t="s">
        <v>48</v>
      </c>
      <c r="E710" s="541"/>
      <c r="F710" s="541"/>
      <c r="G710" s="1"/>
      <c r="H710" s="1"/>
      <c r="I710" s="1"/>
    </row>
    <row r="711" spans="1:9" ht="20.100000000000001" customHeight="1">
      <c r="A711" s="542" t="s">
        <v>660</v>
      </c>
      <c r="B711" s="543"/>
      <c r="C711" s="543"/>
      <c r="D711" s="543"/>
      <c r="E711" s="543"/>
      <c r="F711" s="543"/>
      <c r="G711" s="543"/>
      <c r="H711" s="543"/>
      <c r="I711" s="543"/>
    </row>
    <row r="712" spans="1:9" ht="15" customHeight="1">
      <c r="A712" s="547" t="s">
        <v>145</v>
      </c>
      <c r="B712" s="548"/>
      <c r="C712" s="548"/>
      <c r="D712" s="551" t="s">
        <v>54</v>
      </c>
      <c r="E712" s="552"/>
      <c r="F712" s="15" t="s">
        <v>55</v>
      </c>
      <c r="G712" s="15" t="s">
        <v>56</v>
      </c>
      <c r="H712" s="15" t="s">
        <v>57</v>
      </c>
      <c r="I712" s="15" t="s">
        <v>58</v>
      </c>
    </row>
    <row r="713" spans="1:9" ht="15" customHeight="1">
      <c r="A713" s="16" t="s">
        <v>182</v>
      </c>
      <c r="B713" s="553" t="s">
        <v>183</v>
      </c>
      <c r="C713" s="554"/>
      <c r="D713" s="555" t="s">
        <v>160</v>
      </c>
      <c r="E713" s="556"/>
      <c r="F713" s="16" t="s">
        <v>181</v>
      </c>
      <c r="G713" s="18">
        <v>6</v>
      </c>
      <c r="H713" s="19">
        <v>11.65</v>
      </c>
      <c r="I713" s="19">
        <v>69.900000000000006</v>
      </c>
    </row>
    <row r="714" spans="1:9" ht="15" customHeight="1">
      <c r="A714" s="1"/>
      <c r="B714" s="1"/>
      <c r="C714" s="1"/>
      <c r="D714" s="1"/>
      <c r="E714" s="1"/>
      <c r="F714" s="1"/>
      <c r="G714" s="549" t="s">
        <v>150</v>
      </c>
      <c r="H714" s="550"/>
      <c r="I714" s="20">
        <v>69.900000000000006</v>
      </c>
    </row>
    <row r="715" spans="1:9" ht="15" customHeight="1">
      <c r="A715" s="547" t="s">
        <v>53</v>
      </c>
      <c r="B715" s="548"/>
      <c r="C715" s="548"/>
      <c r="D715" s="551" t="s">
        <v>54</v>
      </c>
      <c r="E715" s="552"/>
      <c r="F715" s="15" t="s">
        <v>55</v>
      </c>
      <c r="G715" s="15" t="s">
        <v>56</v>
      </c>
      <c r="H715" s="15" t="s">
        <v>57</v>
      </c>
      <c r="I715" s="15" t="s">
        <v>58</v>
      </c>
    </row>
    <row r="716" spans="1:9" ht="20.100000000000001" customHeight="1">
      <c r="A716" s="16" t="s">
        <v>661</v>
      </c>
      <c r="B716" s="553" t="s">
        <v>662</v>
      </c>
      <c r="C716" s="554"/>
      <c r="D716" s="555" t="s">
        <v>160</v>
      </c>
      <c r="E716" s="556"/>
      <c r="F716" s="16" t="s">
        <v>161</v>
      </c>
      <c r="G716" s="18">
        <v>0.91300000000000003</v>
      </c>
      <c r="H716" s="19">
        <v>113.97</v>
      </c>
      <c r="I716" s="19">
        <v>104.05</v>
      </c>
    </row>
    <row r="717" spans="1:9" ht="15" customHeight="1">
      <c r="A717" s="16" t="s">
        <v>227</v>
      </c>
      <c r="B717" s="553" t="s">
        <v>228</v>
      </c>
      <c r="C717" s="554"/>
      <c r="D717" s="555" t="s">
        <v>160</v>
      </c>
      <c r="E717" s="556"/>
      <c r="F717" s="16" t="s">
        <v>229</v>
      </c>
      <c r="G717" s="18">
        <v>293</v>
      </c>
      <c r="H717" s="19">
        <v>0.68</v>
      </c>
      <c r="I717" s="19">
        <v>199.24</v>
      </c>
    </row>
    <row r="718" spans="1:9" ht="20.100000000000001" customHeight="1">
      <c r="A718" s="16" t="s">
        <v>663</v>
      </c>
      <c r="B718" s="553" t="s">
        <v>664</v>
      </c>
      <c r="C718" s="554"/>
      <c r="D718" s="555" t="s">
        <v>160</v>
      </c>
      <c r="E718" s="556"/>
      <c r="F718" s="16" t="s">
        <v>161</v>
      </c>
      <c r="G718" s="18">
        <v>0.627</v>
      </c>
      <c r="H718" s="19">
        <v>94.92</v>
      </c>
      <c r="I718" s="19">
        <v>59.51</v>
      </c>
    </row>
    <row r="719" spans="1:9" ht="20.100000000000001" customHeight="1">
      <c r="A719" s="16" t="s">
        <v>665</v>
      </c>
      <c r="B719" s="553" t="s">
        <v>666</v>
      </c>
      <c r="C719" s="554"/>
      <c r="D719" s="555" t="s">
        <v>160</v>
      </c>
      <c r="E719" s="556"/>
      <c r="F719" s="16" t="s">
        <v>161</v>
      </c>
      <c r="G719" s="18">
        <v>0.20899999999999999</v>
      </c>
      <c r="H719" s="19">
        <v>94.42</v>
      </c>
      <c r="I719" s="19">
        <v>19.73</v>
      </c>
    </row>
    <row r="720" spans="1:9" ht="15" customHeight="1">
      <c r="A720" s="1"/>
      <c r="B720" s="1"/>
      <c r="C720" s="1"/>
      <c r="D720" s="1"/>
      <c r="E720" s="1"/>
      <c r="F720" s="1"/>
      <c r="G720" s="549" t="s">
        <v>63</v>
      </c>
      <c r="H720" s="550"/>
      <c r="I720" s="20">
        <v>382.53</v>
      </c>
    </row>
    <row r="721" spans="1:9" ht="15" customHeight="1">
      <c r="A721" s="547" t="s">
        <v>64</v>
      </c>
      <c r="B721" s="548"/>
      <c r="C721" s="548"/>
      <c r="D721" s="551" t="s">
        <v>54</v>
      </c>
      <c r="E721" s="552"/>
      <c r="F721" s="15" t="s">
        <v>55</v>
      </c>
      <c r="G721" s="15" t="s">
        <v>56</v>
      </c>
      <c r="H721" s="15" t="s">
        <v>57</v>
      </c>
      <c r="I721" s="15" t="s">
        <v>58</v>
      </c>
    </row>
    <row r="722" spans="1:9" ht="15" customHeight="1">
      <c r="A722" s="16" t="s">
        <v>191</v>
      </c>
      <c r="B722" s="553" t="s">
        <v>192</v>
      </c>
      <c r="C722" s="554"/>
      <c r="D722" s="555" t="s">
        <v>160</v>
      </c>
      <c r="E722" s="556"/>
      <c r="F722" s="16" t="s">
        <v>181</v>
      </c>
      <c r="G722" s="18">
        <v>6</v>
      </c>
      <c r="H722" s="19">
        <v>3.61</v>
      </c>
      <c r="I722" s="19">
        <v>21.66</v>
      </c>
    </row>
    <row r="723" spans="1:9" ht="15" customHeight="1">
      <c r="A723" s="1"/>
      <c r="B723" s="1"/>
      <c r="C723" s="1"/>
      <c r="D723" s="1"/>
      <c r="E723" s="1"/>
      <c r="F723" s="1"/>
      <c r="G723" s="549" t="s">
        <v>78</v>
      </c>
      <c r="H723" s="550"/>
      <c r="I723" s="20">
        <v>21.66</v>
      </c>
    </row>
    <row r="724" spans="1:9" ht="15" customHeight="1">
      <c r="A724" s="1"/>
      <c r="B724" s="1"/>
      <c r="C724" s="1"/>
      <c r="D724" s="1"/>
      <c r="E724" s="1"/>
      <c r="F724" s="1"/>
      <c r="G724" s="545" t="s">
        <v>50</v>
      </c>
      <c r="H724" s="546"/>
      <c r="I724" s="3">
        <v>474.06</v>
      </c>
    </row>
    <row r="725" spans="1:9" ht="9.9499999999999993" customHeight="1">
      <c r="A725" s="1"/>
      <c r="B725" s="1"/>
      <c r="C725" s="1"/>
      <c r="D725" s="540" t="s">
        <v>48</v>
      </c>
      <c r="E725" s="541"/>
      <c r="F725" s="541"/>
      <c r="G725" s="1"/>
      <c r="H725" s="1"/>
      <c r="I725" s="1"/>
    </row>
    <row r="726" spans="1:9" ht="20.100000000000001" customHeight="1">
      <c r="A726" s="542" t="s">
        <v>667</v>
      </c>
      <c r="B726" s="543"/>
      <c r="C726" s="543"/>
      <c r="D726" s="543"/>
      <c r="E726" s="543"/>
      <c r="F726" s="543"/>
      <c r="G726" s="543"/>
      <c r="H726" s="543"/>
      <c r="I726" s="543"/>
    </row>
    <row r="727" spans="1:9" ht="15" customHeight="1">
      <c r="A727" s="547" t="s">
        <v>145</v>
      </c>
      <c r="B727" s="548"/>
      <c r="C727" s="548"/>
      <c r="D727" s="551" t="s">
        <v>54</v>
      </c>
      <c r="E727" s="552"/>
      <c r="F727" s="15" t="s">
        <v>55</v>
      </c>
      <c r="G727" s="15" t="s">
        <v>56</v>
      </c>
      <c r="H727" s="15" t="s">
        <v>57</v>
      </c>
      <c r="I727" s="15" t="s">
        <v>58</v>
      </c>
    </row>
    <row r="728" spans="1:9" ht="15" customHeight="1">
      <c r="A728" s="16" t="s">
        <v>625</v>
      </c>
      <c r="B728" s="553" t="s">
        <v>626</v>
      </c>
      <c r="C728" s="554"/>
      <c r="D728" s="555" t="s">
        <v>160</v>
      </c>
      <c r="E728" s="556"/>
      <c r="F728" s="16" t="s">
        <v>181</v>
      </c>
      <c r="G728" s="18">
        <v>0.18</v>
      </c>
      <c r="H728" s="19">
        <v>14.02</v>
      </c>
      <c r="I728" s="19">
        <v>2.52</v>
      </c>
    </row>
    <row r="729" spans="1:9" ht="15" customHeight="1">
      <c r="A729" s="16" t="s">
        <v>627</v>
      </c>
      <c r="B729" s="553" t="s">
        <v>628</v>
      </c>
      <c r="C729" s="554"/>
      <c r="D729" s="555" t="s">
        <v>160</v>
      </c>
      <c r="E729" s="556"/>
      <c r="F729" s="16" t="s">
        <v>181</v>
      </c>
      <c r="G729" s="18">
        <v>0.36</v>
      </c>
      <c r="H729" s="19">
        <v>14.02</v>
      </c>
      <c r="I729" s="19">
        <v>5.05</v>
      </c>
    </row>
    <row r="730" spans="1:9" ht="15" customHeight="1">
      <c r="A730" s="16" t="s">
        <v>225</v>
      </c>
      <c r="B730" s="553" t="s">
        <v>226</v>
      </c>
      <c r="C730" s="554"/>
      <c r="D730" s="555" t="s">
        <v>160</v>
      </c>
      <c r="E730" s="556"/>
      <c r="F730" s="16" t="s">
        <v>181</v>
      </c>
      <c r="G730" s="18">
        <v>0.36</v>
      </c>
      <c r="H730" s="19">
        <v>14.02</v>
      </c>
      <c r="I730" s="19">
        <v>5.05</v>
      </c>
    </row>
    <row r="731" spans="1:9" ht="15" customHeight="1">
      <c r="A731" s="16" t="s">
        <v>182</v>
      </c>
      <c r="B731" s="553" t="s">
        <v>183</v>
      </c>
      <c r="C731" s="554"/>
      <c r="D731" s="555" t="s">
        <v>160</v>
      </c>
      <c r="E731" s="556"/>
      <c r="F731" s="16" t="s">
        <v>181</v>
      </c>
      <c r="G731" s="18">
        <v>1.62</v>
      </c>
      <c r="H731" s="19">
        <v>11.65</v>
      </c>
      <c r="I731" s="19">
        <v>18.87</v>
      </c>
    </row>
    <row r="732" spans="1:9" ht="15" customHeight="1">
      <c r="A732" s="1"/>
      <c r="B732" s="1"/>
      <c r="C732" s="1"/>
      <c r="D732" s="1"/>
      <c r="E732" s="1"/>
      <c r="F732" s="1"/>
      <c r="G732" s="549" t="s">
        <v>150</v>
      </c>
      <c r="H732" s="550"/>
      <c r="I732" s="20">
        <v>31.49</v>
      </c>
    </row>
    <row r="733" spans="1:9" ht="15" customHeight="1">
      <c r="A733" s="547" t="s">
        <v>64</v>
      </c>
      <c r="B733" s="548"/>
      <c r="C733" s="548"/>
      <c r="D733" s="551" t="s">
        <v>54</v>
      </c>
      <c r="E733" s="552"/>
      <c r="F733" s="15" t="s">
        <v>55</v>
      </c>
      <c r="G733" s="15" t="s">
        <v>56</v>
      </c>
      <c r="H733" s="15" t="s">
        <v>57</v>
      </c>
      <c r="I733" s="15" t="s">
        <v>58</v>
      </c>
    </row>
    <row r="734" spans="1:9" ht="15" customHeight="1">
      <c r="A734" s="16" t="s">
        <v>191</v>
      </c>
      <c r="B734" s="553" t="s">
        <v>192</v>
      </c>
      <c r="C734" s="554"/>
      <c r="D734" s="555" t="s">
        <v>160</v>
      </c>
      <c r="E734" s="556"/>
      <c r="F734" s="16" t="s">
        <v>181</v>
      </c>
      <c r="G734" s="18">
        <v>1.62</v>
      </c>
      <c r="H734" s="19">
        <v>3.61</v>
      </c>
      <c r="I734" s="19">
        <v>5.85</v>
      </c>
    </row>
    <row r="735" spans="1:9" ht="15" customHeight="1">
      <c r="A735" s="16" t="s">
        <v>250</v>
      </c>
      <c r="B735" s="553" t="s">
        <v>251</v>
      </c>
      <c r="C735" s="554"/>
      <c r="D735" s="555" t="s">
        <v>160</v>
      </c>
      <c r="E735" s="556"/>
      <c r="F735" s="16" t="s">
        <v>181</v>
      </c>
      <c r="G735" s="18">
        <v>0.36</v>
      </c>
      <c r="H735" s="19">
        <v>3.52</v>
      </c>
      <c r="I735" s="19">
        <v>1.27</v>
      </c>
    </row>
    <row r="736" spans="1:9" ht="15" customHeight="1">
      <c r="A736" s="16" t="s">
        <v>629</v>
      </c>
      <c r="B736" s="553" t="s">
        <v>630</v>
      </c>
      <c r="C736" s="554"/>
      <c r="D736" s="555" t="s">
        <v>160</v>
      </c>
      <c r="E736" s="556"/>
      <c r="F736" s="16" t="s">
        <v>181</v>
      </c>
      <c r="G736" s="18">
        <v>0.36</v>
      </c>
      <c r="H736" s="19">
        <v>3.51</v>
      </c>
      <c r="I736" s="19">
        <v>1.26</v>
      </c>
    </row>
    <row r="737" spans="1:9" ht="15" customHeight="1">
      <c r="A737" s="16" t="s">
        <v>631</v>
      </c>
      <c r="B737" s="553" t="s">
        <v>632</v>
      </c>
      <c r="C737" s="554"/>
      <c r="D737" s="555" t="s">
        <v>160</v>
      </c>
      <c r="E737" s="556"/>
      <c r="F737" s="16" t="s">
        <v>181</v>
      </c>
      <c r="G737" s="18">
        <v>0.18</v>
      </c>
      <c r="H737" s="19">
        <v>3.44</v>
      </c>
      <c r="I737" s="19">
        <v>0.62</v>
      </c>
    </row>
    <row r="738" spans="1:9" ht="15" customHeight="1">
      <c r="A738" s="1"/>
      <c r="B738" s="1"/>
      <c r="C738" s="1"/>
      <c r="D738" s="1"/>
      <c r="E738" s="1"/>
      <c r="F738" s="1"/>
      <c r="G738" s="549" t="s">
        <v>78</v>
      </c>
      <c r="H738" s="550"/>
      <c r="I738" s="20">
        <v>9</v>
      </c>
    </row>
    <row r="739" spans="1:9" ht="15" customHeight="1">
      <c r="A739" s="1"/>
      <c r="B739" s="1"/>
      <c r="C739" s="1"/>
      <c r="D739" s="1"/>
      <c r="E739" s="1"/>
      <c r="F739" s="1"/>
      <c r="G739" s="545" t="s">
        <v>50</v>
      </c>
      <c r="H739" s="546"/>
      <c r="I739" s="3">
        <v>40.46</v>
      </c>
    </row>
    <row r="740" spans="1:9" ht="9.9499999999999993" customHeight="1">
      <c r="A740" s="1"/>
      <c r="B740" s="1"/>
      <c r="C740" s="1"/>
      <c r="D740" s="540" t="s">
        <v>48</v>
      </c>
      <c r="E740" s="541"/>
      <c r="F740" s="541"/>
      <c r="G740" s="1"/>
      <c r="H740" s="1"/>
      <c r="I740" s="1"/>
    </row>
    <row r="741" spans="1:9" ht="20.100000000000001" customHeight="1">
      <c r="A741" s="542" t="s">
        <v>668</v>
      </c>
      <c r="B741" s="543"/>
      <c r="C741" s="543"/>
      <c r="D741" s="543"/>
      <c r="E741" s="543"/>
      <c r="F741" s="543"/>
      <c r="G741" s="543"/>
      <c r="H741" s="543"/>
      <c r="I741" s="543"/>
    </row>
    <row r="742" spans="1:9" ht="15" customHeight="1">
      <c r="A742" s="547" t="s">
        <v>64</v>
      </c>
      <c r="B742" s="548"/>
      <c r="C742" s="548"/>
      <c r="D742" s="551" t="s">
        <v>54</v>
      </c>
      <c r="E742" s="552"/>
      <c r="F742" s="15" t="s">
        <v>55</v>
      </c>
      <c r="G742" s="15" t="s">
        <v>56</v>
      </c>
      <c r="H742" s="15" t="s">
        <v>57</v>
      </c>
      <c r="I742" s="15" t="s">
        <v>58</v>
      </c>
    </row>
    <row r="743" spans="1:9" ht="20.100000000000001" customHeight="1">
      <c r="A743" s="16" t="s">
        <v>669</v>
      </c>
      <c r="B743" s="553" t="s">
        <v>670</v>
      </c>
      <c r="C743" s="554"/>
      <c r="D743" s="555" t="s">
        <v>160</v>
      </c>
      <c r="E743" s="556"/>
      <c r="F743" s="16" t="s">
        <v>161</v>
      </c>
      <c r="G743" s="18">
        <v>1</v>
      </c>
      <c r="H743" s="19">
        <v>474.06</v>
      </c>
      <c r="I743" s="19">
        <v>474.06</v>
      </c>
    </row>
    <row r="744" spans="1:9" ht="20.100000000000001" customHeight="1">
      <c r="A744" s="16" t="s">
        <v>671</v>
      </c>
      <c r="B744" s="553" t="s">
        <v>672</v>
      </c>
      <c r="C744" s="554"/>
      <c r="D744" s="555" t="s">
        <v>160</v>
      </c>
      <c r="E744" s="556"/>
      <c r="F744" s="16" t="s">
        <v>161</v>
      </c>
      <c r="G744" s="18">
        <v>1</v>
      </c>
      <c r="H744" s="19">
        <v>40.46</v>
      </c>
      <c r="I744" s="19">
        <v>40.46</v>
      </c>
    </row>
    <row r="745" spans="1:9" ht="15" customHeight="1">
      <c r="A745" s="1"/>
      <c r="B745" s="1"/>
      <c r="C745" s="1"/>
      <c r="D745" s="1"/>
      <c r="E745" s="1"/>
      <c r="F745" s="1"/>
      <c r="G745" s="549" t="s">
        <v>78</v>
      </c>
      <c r="H745" s="550"/>
      <c r="I745" s="20">
        <v>514.52</v>
      </c>
    </row>
    <row r="746" spans="1:9" ht="15" customHeight="1">
      <c r="A746" s="1"/>
      <c r="B746" s="1"/>
      <c r="C746" s="1"/>
      <c r="D746" s="1"/>
      <c r="E746" s="1"/>
      <c r="F746" s="1"/>
      <c r="G746" s="545" t="s">
        <v>50</v>
      </c>
      <c r="H746" s="546"/>
      <c r="I746" s="3">
        <v>514.53</v>
      </c>
    </row>
    <row r="747" spans="1:9" ht="9.9499999999999993" customHeight="1">
      <c r="A747" s="1"/>
      <c r="B747" s="1"/>
      <c r="C747" s="1"/>
      <c r="D747" s="540" t="s">
        <v>48</v>
      </c>
      <c r="E747" s="541"/>
      <c r="F747" s="541"/>
      <c r="G747" s="1"/>
      <c r="H747" s="1"/>
      <c r="I747" s="1"/>
    </row>
    <row r="748" spans="1:9" ht="20.100000000000001" customHeight="1">
      <c r="A748" s="542" t="s">
        <v>673</v>
      </c>
      <c r="B748" s="543"/>
      <c r="C748" s="543"/>
      <c r="D748" s="543"/>
      <c r="E748" s="543"/>
      <c r="F748" s="543"/>
      <c r="G748" s="543"/>
      <c r="H748" s="543"/>
      <c r="I748" s="543"/>
    </row>
    <row r="749" spans="1:9" ht="15" customHeight="1">
      <c r="A749" s="547" t="s">
        <v>145</v>
      </c>
      <c r="B749" s="548"/>
      <c r="C749" s="548"/>
      <c r="D749" s="551" t="s">
        <v>54</v>
      </c>
      <c r="E749" s="552"/>
      <c r="F749" s="15" t="s">
        <v>55</v>
      </c>
      <c r="G749" s="15" t="s">
        <v>56</v>
      </c>
      <c r="H749" s="15" t="s">
        <v>57</v>
      </c>
      <c r="I749" s="15" t="s">
        <v>58</v>
      </c>
    </row>
    <row r="750" spans="1:9" ht="15" customHeight="1">
      <c r="A750" s="16" t="s">
        <v>182</v>
      </c>
      <c r="B750" s="553" t="s">
        <v>183</v>
      </c>
      <c r="C750" s="554"/>
      <c r="D750" s="555" t="s">
        <v>160</v>
      </c>
      <c r="E750" s="556"/>
      <c r="F750" s="16" t="s">
        <v>181</v>
      </c>
      <c r="G750" s="18">
        <v>4</v>
      </c>
      <c r="H750" s="19">
        <v>11.65</v>
      </c>
      <c r="I750" s="19">
        <v>46.6</v>
      </c>
    </row>
    <row r="751" spans="1:9" ht="15" customHeight="1">
      <c r="A751" s="1"/>
      <c r="B751" s="1"/>
      <c r="C751" s="1"/>
      <c r="D751" s="1"/>
      <c r="E751" s="1"/>
      <c r="F751" s="1"/>
      <c r="G751" s="549" t="s">
        <v>150</v>
      </c>
      <c r="H751" s="550"/>
      <c r="I751" s="20">
        <v>46.6</v>
      </c>
    </row>
    <row r="752" spans="1:9" ht="15" customHeight="1">
      <c r="A752" s="547" t="s">
        <v>53</v>
      </c>
      <c r="B752" s="548"/>
      <c r="C752" s="548"/>
      <c r="D752" s="551" t="s">
        <v>54</v>
      </c>
      <c r="E752" s="552"/>
      <c r="F752" s="15" t="s">
        <v>55</v>
      </c>
      <c r="G752" s="15" t="s">
        <v>56</v>
      </c>
      <c r="H752" s="15" t="s">
        <v>57</v>
      </c>
      <c r="I752" s="15" t="s">
        <v>58</v>
      </c>
    </row>
    <row r="753" spans="1:9" ht="20.100000000000001" customHeight="1">
      <c r="A753" s="16" t="s">
        <v>674</v>
      </c>
      <c r="B753" s="553" t="s">
        <v>675</v>
      </c>
      <c r="C753" s="554"/>
      <c r="D753" s="555" t="s">
        <v>160</v>
      </c>
      <c r="E753" s="556"/>
      <c r="F753" s="16" t="s">
        <v>161</v>
      </c>
      <c r="G753" s="18">
        <v>1.08</v>
      </c>
      <c r="H753" s="19">
        <v>112.5</v>
      </c>
      <c r="I753" s="19">
        <v>121.5</v>
      </c>
    </row>
    <row r="754" spans="1:9" ht="15" customHeight="1">
      <c r="A754" s="16" t="s">
        <v>227</v>
      </c>
      <c r="B754" s="553" t="s">
        <v>228</v>
      </c>
      <c r="C754" s="554"/>
      <c r="D754" s="555" t="s">
        <v>160</v>
      </c>
      <c r="E754" s="556"/>
      <c r="F754" s="16" t="s">
        <v>229</v>
      </c>
      <c r="G754" s="18">
        <v>452.2</v>
      </c>
      <c r="H754" s="19">
        <v>0.68</v>
      </c>
      <c r="I754" s="19">
        <v>307.5</v>
      </c>
    </row>
    <row r="755" spans="1:9" ht="15" customHeight="1">
      <c r="A755" s="1"/>
      <c r="B755" s="1"/>
      <c r="C755" s="1"/>
      <c r="D755" s="1"/>
      <c r="E755" s="1"/>
      <c r="F755" s="1"/>
      <c r="G755" s="549" t="s">
        <v>63</v>
      </c>
      <c r="H755" s="550"/>
      <c r="I755" s="20">
        <v>429</v>
      </c>
    </row>
    <row r="756" spans="1:9" ht="15" customHeight="1">
      <c r="A756" s="547" t="s">
        <v>64</v>
      </c>
      <c r="B756" s="548"/>
      <c r="C756" s="548"/>
      <c r="D756" s="551" t="s">
        <v>54</v>
      </c>
      <c r="E756" s="552"/>
      <c r="F756" s="15" t="s">
        <v>55</v>
      </c>
      <c r="G756" s="15" t="s">
        <v>56</v>
      </c>
      <c r="H756" s="15" t="s">
        <v>57</v>
      </c>
      <c r="I756" s="15" t="s">
        <v>58</v>
      </c>
    </row>
    <row r="757" spans="1:9" ht="15" customHeight="1">
      <c r="A757" s="16" t="s">
        <v>191</v>
      </c>
      <c r="B757" s="553" t="s">
        <v>192</v>
      </c>
      <c r="C757" s="554"/>
      <c r="D757" s="555" t="s">
        <v>160</v>
      </c>
      <c r="E757" s="556"/>
      <c r="F757" s="16" t="s">
        <v>181</v>
      </c>
      <c r="G757" s="18">
        <v>4</v>
      </c>
      <c r="H757" s="19">
        <v>3.61</v>
      </c>
      <c r="I757" s="19">
        <v>14.44</v>
      </c>
    </row>
    <row r="758" spans="1:9" ht="15" customHeight="1">
      <c r="A758" s="1"/>
      <c r="B758" s="1"/>
      <c r="C758" s="1"/>
      <c r="D758" s="1"/>
      <c r="E758" s="1"/>
      <c r="F758" s="1"/>
      <c r="G758" s="549" t="s">
        <v>78</v>
      </c>
      <c r="H758" s="550"/>
      <c r="I758" s="20">
        <v>14.44</v>
      </c>
    </row>
    <row r="759" spans="1:9" ht="15" customHeight="1">
      <c r="A759" s="1"/>
      <c r="B759" s="1"/>
      <c r="C759" s="1"/>
      <c r="D759" s="1"/>
      <c r="E759" s="1"/>
      <c r="F759" s="1"/>
      <c r="G759" s="545" t="s">
        <v>50</v>
      </c>
      <c r="H759" s="546"/>
      <c r="I759" s="3">
        <v>490.04</v>
      </c>
    </row>
    <row r="760" spans="1:9" ht="9.9499999999999993" customHeight="1">
      <c r="A760" s="1"/>
      <c r="B760" s="1"/>
      <c r="C760" s="1"/>
      <c r="D760" s="540" t="s">
        <v>48</v>
      </c>
      <c r="E760" s="541"/>
      <c r="F760" s="541"/>
      <c r="G760" s="1"/>
      <c r="H760" s="1"/>
      <c r="I760" s="1"/>
    </row>
    <row r="761" spans="1:9" ht="20.100000000000001" customHeight="1">
      <c r="A761" s="542" t="s">
        <v>676</v>
      </c>
      <c r="B761" s="543"/>
      <c r="C761" s="543"/>
      <c r="D761" s="543"/>
      <c r="E761" s="543"/>
      <c r="F761" s="543"/>
      <c r="G761" s="543"/>
      <c r="H761" s="543"/>
      <c r="I761" s="543"/>
    </row>
    <row r="762" spans="1:9" ht="15" customHeight="1">
      <c r="A762" s="547" t="s">
        <v>145</v>
      </c>
      <c r="B762" s="548"/>
      <c r="C762" s="548"/>
      <c r="D762" s="551" t="s">
        <v>54</v>
      </c>
      <c r="E762" s="552"/>
      <c r="F762" s="15" t="s">
        <v>55</v>
      </c>
      <c r="G762" s="15" t="s">
        <v>56</v>
      </c>
      <c r="H762" s="15" t="s">
        <v>57</v>
      </c>
      <c r="I762" s="15" t="s">
        <v>58</v>
      </c>
    </row>
    <row r="763" spans="1:9" ht="15" customHeight="1">
      <c r="A763" s="16" t="s">
        <v>225</v>
      </c>
      <c r="B763" s="553" t="s">
        <v>226</v>
      </c>
      <c r="C763" s="554"/>
      <c r="D763" s="555" t="s">
        <v>160</v>
      </c>
      <c r="E763" s="556"/>
      <c r="F763" s="16" t="s">
        <v>181</v>
      </c>
      <c r="G763" s="18">
        <v>0.18</v>
      </c>
      <c r="H763" s="19">
        <v>14.02</v>
      </c>
      <c r="I763" s="19">
        <v>2.52</v>
      </c>
    </row>
    <row r="764" spans="1:9" ht="15" customHeight="1">
      <c r="A764" s="16" t="s">
        <v>182</v>
      </c>
      <c r="B764" s="553" t="s">
        <v>183</v>
      </c>
      <c r="C764" s="554"/>
      <c r="D764" s="555" t="s">
        <v>160</v>
      </c>
      <c r="E764" s="556"/>
      <c r="F764" s="16" t="s">
        <v>181</v>
      </c>
      <c r="G764" s="18">
        <v>0.36</v>
      </c>
      <c r="H764" s="19">
        <v>11.65</v>
      </c>
      <c r="I764" s="19">
        <v>4.1900000000000004</v>
      </c>
    </row>
    <row r="765" spans="1:9" ht="15" customHeight="1">
      <c r="A765" s="1"/>
      <c r="B765" s="1"/>
      <c r="C765" s="1"/>
      <c r="D765" s="1"/>
      <c r="E765" s="1"/>
      <c r="F765" s="1"/>
      <c r="G765" s="549" t="s">
        <v>150</v>
      </c>
      <c r="H765" s="550"/>
      <c r="I765" s="20">
        <v>6.71</v>
      </c>
    </row>
    <row r="766" spans="1:9" ht="15" customHeight="1">
      <c r="A766" s="547" t="s">
        <v>64</v>
      </c>
      <c r="B766" s="548"/>
      <c r="C766" s="548"/>
      <c r="D766" s="551" t="s">
        <v>54</v>
      </c>
      <c r="E766" s="552"/>
      <c r="F766" s="15" t="s">
        <v>55</v>
      </c>
      <c r="G766" s="15" t="s">
        <v>56</v>
      </c>
      <c r="H766" s="15" t="s">
        <v>57</v>
      </c>
      <c r="I766" s="15" t="s">
        <v>58</v>
      </c>
    </row>
    <row r="767" spans="1:9" ht="20.100000000000001" customHeight="1">
      <c r="A767" s="16" t="s">
        <v>189</v>
      </c>
      <c r="B767" s="553" t="s">
        <v>190</v>
      </c>
      <c r="C767" s="554"/>
      <c r="D767" s="555" t="s">
        <v>160</v>
      </c>
      <c r="E767" s="556"/>
      <c r="F767" s="16" t="s">
        <v>161</v>
      </c>
      <c r="G767" s="18">
        <v>1.0999999999999999E-2</v>
      </c>
      <c r="H767" s="19">
        <v>514.53</v>
      </c>
      <c r="I767" s="19">
        <v>5.66</v>
      </c>
    </row>
    <row r="768" spans="1:9" ht="27.95" customHeight="1">
      <c r="A768" s="16" t="s">
        <v>677</v>
      </c>
      <c r="B768" s="553" t="s">
        <v>678</v>
      </c>
      <c r="C768" s="554"/>
      <c r="D768" s="555" t="s">
        <v>160</v>
      </c>
      <c r="E768" s="556"/>
      <c r="F768" s="16" t="s">
        <v>161</v>
      </c>
      <c r="G768" s="18">
        <v>1E-3</v>
      </c>
      <c r="H768" s="19">
        <v>490.04</v>
      </c>
      <c r="I768" s="19">
        <v>0.49</v>
      </c>
    </row>
    <row r="769" spans="1:9" ht="15" customHeight="1">
      <c r="A769" s="16" t="s">
        <v>191</v>
      </c>
      <c r="B769" s="553" t="s">
        <v>192</v>
      </c>
      <c r="C769" s="554"/>
      <c r="D769" s="555" t="s">
        <v>160</v>
      </c>
      <c r="E769" s="556"/>
      <c r="F769" s="16" t="s">
        <v>181</v>
      </c>
      <c r="G769" s="18">
        <v>0.36</v>
      </c>
      <c r="H769" s="19">
        <v>3.61</v>
      </c>
      <c r="I769" s="19">
        <v>1.3</v>
      </c>
    </row>
    <row r="770" spans="1:9" ht="15" customHeight="1">
      <c r="A770" s="16" t="s">
        <v>250</v>
      </c>
      <c r="B770" s="553" t="s">
        <v>251</v>
      </c>
      <c r="C770" s="554"/>
      <c r="D770" s="555" t="s">
        <v>160</v>
      </c>
      <c r="E770" s="556"/>
      <c r="F770" s="16" t="s">
        <v>181</v>
      </c>
      <c r="G770" s="18">
        <v>0.18</v>
      </c>
      <c r="H770" s="19">
        <v>3.52</v>
      </c>
      <c r="I770" s="19">
        <v>0.63</v>
      </c>
    </row>
    <row r="771" spans="1:9" ht="15" customHeight="1">
      <c r="A771" s="1"/>
      <c r="B771" s="1"/>
      <c r="C771" s="1"/>
      <c r="D771" s="1"/>
      <c r="E771" s="1"/>
      <c r="F771" s="1"/>
      <c r="G771" s="549" t="s">
        <v>78</v>
      </c>
      <c r="H771" s="550"/>
      <c r="I771" s="20">
        <v>8.08</v>
      </c>
    </row>
    <row r="772" spans="1:9" ht="15" customHeight="1">
      <c r="A772" s="1"/>
      <c r="B772" s="1"/>
      <c r="C772" s="1"/>
      <c r="D772" s="1"/>
      <c r="E772" s="1"/>
      <c r="F772" s="1"/>
      <c r="G772" s="545" t="s">
        <v>50</v>
      </c>
      <c r="H772" s="546"/>
      <c r="I772" s="3">
        <v>14.78</v>
      </c>
    </row>
    <row r="773" spans="1:9" ht="9.9499999999999993" customHeight="1">
      <c r="A773" s="1"/>
      <c r="B773" s="1"/>
      <c r="C773" s="1"/>
      <c r="D773" s="540" t="s">
        <v>48</v>
      </c>
      <c r="E773" s="541"/>
      <c r="F773" s="541"/>
      <c r="G773" s="1"/>
      <c r="H773" s="1"/>
      <c r="I773" s="1"/>
    </row>
    <row r="774" spans="1:9" ht="20.100000000000001" customHeight="1">
      <c r="A774" s="542" t="s">
        <v>679</v>
      </c>
      <c r="B774" s="543"/>
      <c r="C774" s="543"/>
      <c r="D774" s="543"/>
      <c r="E774" s="543"/>
      <c r="F774" s="543"/>
      <c r="G774" s="543"/>
      <c r="H774" s="543"/>
      <c r="I774" s="543"/>
    </row>
    <row r="775" spans="1:9" ht="15" customHeight="1">
      <c r="A775" s="547" t="s">
        <v>145</v>
      </c>
      <c r="B775" s="548"/>
      <c r="C775" s="548"/>
      <c r="D775" s="551" t="s">
        <v>54</v>
      </c>
      <c r="E775" s="552"/>
      <c r="F775" s="15" t="s">
        <v>55</v>
      </c>
      <c r="G775" s="15" t="s">
        <v>56</v>
      </c>
      <c r="H775" s="15" t="s">
        <v>57</v>
      </c>
      <c r="I775" s="15" t="s">
        <v>58</v>
      </c>
    </row>
    <row r="776" spans="1:9" ht="15" customHeight="1">
      <c r="A776" s="16" t="s">
        <v>225</v>
      </c>
      <c r="B776" s="553" t="s">
        <v>226</v>
      </c>
      <c r="C776" s="554"/>
      <c r="D776" s="555" t="s">
        <v>160</v>
      </c>
      <c r="E776" s="556"/>
      <c r="F776" s="16" t="s">
        <v>181</v>
      </c>
      <c r="G776" s="18">
        <v>0.4</v>
      </c>
      <c r="H776" s="19">
        <v>14.02</v>
      </c>
      <c r="I776" s="19">
        <v>5.61</v>
      </c>
    </row>
    <row r="777" spans="1:9" ht="15" customHeight="1">
      <c r="A777" s="16" t="s">
        <v>182</v>
      </c>
      <c r="B777" s="553" t="s">
        <v>183</v>
      </c>
      <c r="C777" s="554"/>
      <c r="D777" s="555" t="s">
        <v>160</v>
      </c>
      <c r="E777" s="556"/>
      <c r="F777" s="16" t="s">
        <v>181</v>
      </c>
      <c r="G777" s="18">
        <v>0.4</v>
      </c>
      <c r="H777" s="19">
        <v>11.65</v>
      </c>
      <c r="I777" s="19">
        <v>4.66</v>
      </c>
    </row>
    <row r="778" spans="1:9" ht="15" customHeight="1">
      <c r="A778" s="1"/>
      <c r="B778" s="1"/>
      <c r="C778" s="1"/>
      <c r="D778" s="1"/>
      <c r="E778" s="1"/>
      <c r="F778" s="1"/>
      <c r="G778" s="549" t="s">
        <v>150</v>
      </c>
      <c r="H778" s="550"/>
      <c r="I778" s="20">
        <v>10.27</v>
      </c>
    </row>
    <row r="779" spans="1:9" ht="15" customHeight="1">
      <c r="A779" s="547" t="s">
        <v>64</v>
      </c>
      <c r="B779" s="548"/>
      <c r="C779" s="548"/>
      <c r="D779" s="551" t="s">
        <v>54</v>
      </c>
      <c r="E779" s="552"/>
      <c r="F779" s="15" t="s">
        <v>55</v>
      </c>
      <c r="G779" s="15" t="s">
        <v>56</v>
      </c>
      <c r="H779" s="15" t="s">
        <v>57</v>
      </c>
      <c r="I779" s="15" t="s">
        <v>58</v>
      </c>
    </row>
    <row r="780" spans="1:9" ht="15" customHeight="1">
      <c r="A780" s="16" t="s">
        <v>191</v>
      </c>
      <c r="B780" s="553" t="s">
        <v>192</v>
      </c>
      <c r="C780" s="554"/>
      <c r="D780" s="555" t="s">
        <v>160</v>
      </c>
      <c r="E780" s="556"/>
      <c r="F780" s="16" t="s">
        <v>181</v>
      </c>
      <c r="G780" s="18">
        <v>0.4</v>
      </c>
      <c r="H780" s="19">
        <v>3.61</v>
      </c>
      <c r="I780" s="19">
        <v>1.44</v>
      </c>
    </row>
    <row r="781" spans="1:9" ht="15" customHeight="1">
      <c r="A781" s="16" t="s">
        <v>250</v>
      </c>
      <c r="B781" s="553" t="s">
        <v>251</v>
      </c>
      <c r="C781" s="554"/>
      <c r="D781" s="555" t="s">
        <v>160</v>
      </c>
      <c r="E781" s="556"/>
      <c r="F781" s="16" t="s">
        <v>181</v>
      </c>
      <c r="G781" s="18">
        <v>0.4</v>
      </c>
      <c r="H781" s="19">
        <v>3.52</v>
      </c>
      <c r="I781" s="19">
        <v>1.41</v>
      </c>
    </row>
    <row r="782" spans="1:9" ht="15" customHeight="1">
      <c r="A782" s="1"/>
      <c r="B782" s="1"/>
      <c r="C782" s="1"/>
      <c r="D782" s="1"/>
      <c r="E782" s="1"/>
      <c r="F782" s="1"/>
      <c r="G782" s="549" t="s">
        <v>78</v>
      </c>
      <c r="H782" s="550"/>
      <c r="I782" s="20">
        <v>2.85</v>
      </c>
    </row>
    <row r="783" spans="1:9" ht="15" customHeight="1">
      <c r="A783" s="1"/>
      <c r="B783" s="1"/>
      <c r="C783" s="1"/>
      <c r="D783" s="1"/>
      <c r="E783" s="1"/>
      <c r="F783" s="1"/>
      <c r="G783" s="545" t="s">
        <v>50</v>
      </c>
      <c r="H783" s="546"/>
      <c r="I783" s="3">
        <v>13.1</v>
      </c>
    </row>
    <row r="784" spans="1:9" ht="9.9499999999999993" customHeight="1">
      <c r="A784" s="1"/>
      <c r="B784" s="1"/>
      <c r="C784" s="1"/>
      <c r="D784" s="540" t="s">
        <v>48</v>
      </c>
      <c r="E784" s="541"/>
      <c r="F784" s="541"/>
      <c r="G784" s="1"/>
      <c r="H784" s="1"/>
      <c r="I784" s="1"/>
    </row>
    <row r="785" spans="1:9" ht="20.100000000000001" customHeight="1">
      <c r="A785" s="542" t="s">
        <v>680</v>
      </c>
      <c r="B785" s="543"/>
      <c r="C785" s="543"/>
      <c r="D785" s="543"/>
      <c r="E785" s="543"/>
      <c r="F785" s="543"/>
      <c r="G785" s="543"/>
      <c r="H785" s="543"/>
      <c r="I785" s="543"/>
    </row>
    <row r="786" spans="1:9" ht="15" customHeight="1">
      <c r="A786" s="547" t="s">
        <v>145</v>
      </c>
      <c r="B786" s="548"/>
      <c r="C786" s="548"/>
      <c r="D786" s="551" t="s">
        <v>54</v>
      </c>
      <c r="E786" s="552"/>
      <c r="F786" s="15" t="s">
        <v>55</v>
      </c>
      <c r="G786" s="15" t="s">
        <v>56</v>
      </c>
      <c r="H786" s="15" t="s">
        <v>57</v>
      </c>
      <c r="I786" s="15" t="s">
        <v>58</v>
      </c>
    </row>
    <row r="787" spans="1:9" ht="15" customHeight="1">
      <c r="A787" s="16" t="s">
        <v>225</v>
      </c>
      <c r="B787" s="553" t="s">
        <v>226</v>
      </c>
      <c r="C787" s="554"/>
      <c r="D787" s="555" t="s">
        <v>160</v>
      </c>
      <c r="E787" s="556"/>
      <c r="F787" s="16" t="s">
        <v>181</v>
      </c>
      <c r="G787" s="18">
        <v>0.5</v>
      </c>
      <c r="H787" s="19">
        <v>14.02</v>
      </c>
      <c r="I787" s="19">
        <v>7.01</v>
      </c>
    </row>
    <row r="788" spans="1:9" ht="15" customHeight="1">
      <c r="A788" s="16" t="s">
        <v>182</v>
      </c>
      <c r="B788" s="553" t="s">
        <v>183</v>
      </c>
      <c r="C788" s="554"/>
      <c r="D788" s="555" t="s">
        <v>160</v>
      </c>
      <c r="E788" s="556"/>
      <c r="F788" s="16" t="s">
        <v>181</v>
      </c>
      <c r="G788" s="18">
        <v>1.2</v>
      </c>
      <c r="H788" s="19">
        <v>11.65</v>
      </c>
      <c r="I788" s="19">
        <v>13.98</v>
      </c>
    </row>
    <row r="789" spans="1:9" ht="15" customHeight="1">
      <c r="A789" s="1"/>
      <c r="B789" s="1"/>
      <c r="C789" s="1"/>
      <c r="D789" s="1"/>
      <c r="E789" s="1"/>
      <c r="F789" s="1"/>
      <c r="G789" s="549" t="s">
        <v>150</v>
      </c>
      <c r="H789" s="550"/>
      <c r="I789" s="20">
        <v>20.99</v>
      </c>
    </row>
    <row r="790" spans="1:9" ht="15" customHeight="1">
      <c r="A790" s="547" t="s">
        <v>53</v>
      </c>
      <c r="B790" s="548"/>
      <c r="C790" s="548"/>
      <c r="D790" s="551" t="s">
        <v>54</v>
      </c>
      <c r="E790" s="552"/>
      <c r="F790" s="15" t="s">
        <v>55</v>
      </c>
      <c r="G790" s="15" t="s">
        <v>56</v>
      </c>
      <c r="H790" s="15" t="s">
        <v>57</v>
      </c>
      <c r="I790" s="15" t="s">
        <v>58</v>
      </c>
    </row>
    <row r="791" spans="1:9" ht="15" customHeight="1">
      <c r="A791" s="16" t="s">
        <v>681</v>
      </c>
      <c r="B791" s="553" t="s">
        <v>682</v>
      </c>
      <c r="C791" s="554"/>
      <c r="D791" s="555" t="s">
        <v>160</v>
      </c>
      <c r="E791" s="556"/>
      <c r="F791" s="16" t="s">
        <v>229</v>
      </c>
      <c r="G791" s="18">
        <v>0.52</v>
      </c>
      <c r="H791" s="19">
        <v>3.5</v>
      </c>
      <c r="I791" s="19">
        <v>1.82</v>
      </c>
    </row>
    <row r="792" spans="1:9" ht="15" customHeight="1">
      <c r="A792" s="16" t="s">
        <v>683</v>
      </c>
      <c r="B792" s="553" t="s">
        <v>684</v>
      </c>
      <c r="C792" s="554"/>
      <c r="D792" s="555" t="s">
        <v>160</v>
      </c>
      <c r="E792" s="556"/>
      <c r="F792" s="16" t="s">
        <v>229</v>
      </c>
      <c r="G792" s="18">
        <v>4</v>
      </c>
      <c r="H792" s="19">
        <v>1.19</v>
      </c>
      <c r="I792" s="19">
        <v>4.76</v>
      </c>
    </row>
    <row r="793" spans="1:9" ht="20.100000000000001" customHeight="1">
      <c r="A793" s="16" t="s">
        <v>685</v>
      </c>
      <c r="B793" s="553" t="s">
        <v>686</v>
      </c>
      <c r="C793" s="554"/>
      <c r="D793" s="555" t="s">
        <v>160</v>
      </c>
      <c r="E793" s="556"/>
      <c r="F793" s="16" t="s">
        <v>166</v>
      </c>
      <c r="G793" s="18">
        <v>1.05</v>
      </c>
      <c r="H793" s="19">
        <v>54.45</v>
      </c>
      <c r="I793" s="19">
        <v>57.17</v>
      </c>
    </row>
    <row r="794" spans="1:9" ht="15" customHeight="1">
      <c r="A794" s="1"/>
      <c r="B794" s="1"/>
      <c r="C794" s="1"/>
      <c r="D794" s="1"/>
      <c r="E794" s="1"/>
      <c r="F794" s="1"/>
      <c r="G794" s="549" t="s">
        <v>63</v>
      </c>
      <c r="H794" s="550"/>
      <c r="I794" s="20">
        <v>63.75</v>
      </c>
    </row>
    <row r="795" spans="1:9" ht="15" customHeight="1">
      <c r="A795" s="547" t="s">
        <v>64</v>
      </c>
      <c r="B795" s="548"/>
      <c r="C795" s="548"/>
      <c r="D795" s="551" t="s">
        <v>54</v>
      </c>
      <c r="E795" s="552"/>
      <c r="F795" s="15" t="s">
        <v>55</v>
      </c>
      <c r="G795" s="15" t="s">
        <v>56</v>
      </c>
      <c r="H795" s="15" t="s">
        <v>57</v>
      </c>
      <c r="I795" s="15" t="s">
        <v>58</v>
      </c>
    </row>
    <row r="796" spans="1:9" ht="15" customHeight="1">
      <c r="A796" s="16" t="s">
        <v>191</v>
      </c>
      <c r="B796" s="553" t="s">
        <v>192</v>
      </c>
      <c r="C796" s="554"/>
      <c r="D796" s="555" t="s">
        <v>160</v>
      </c>
      <c r="E796" s="556"/>
      <c r="F796" s="16" t="s">
        <v>181</v>
      </c>
      <c r="G796" s="18">
        <v>1.2</v>
      </c>
      <c r="H796" s="19">
        <v>3.61</v>
      </c>
      <c r="I796" s="19">
        <v>4.33</v>
      </c>
    </row>
    <row r="797" spans="1:9" ht="15" customHeight="1">
      <c r="A797" s="16" t="s">
        <v>250</v>
      </c>
      <c r="B797" s="553" t="s">
        <v>251</v>
      </c>
      <c r="C797" s="554"/>
      <c r="D797" s="555" t="s">
        <v>160</v>
      </c>
      <c r="E797" s="556"/>
      <c r="F797" s="16" t="s">
        <v>181</v>
      </c>
      <c r="G797" s="18">
        <v>0.5</v>
      </c>
      <c r="H797" s="19">
        <v>3.52</v>
      </c>
      <c r="I797" s="19">
        <v>1.76</v>
      </c>
    </row>
    <row r="798" spans="1:9" ht="15" customHeight="1">
      <c r="A798" s="1"/>
      <c r="B798" s="1"/>
      <c r="C798" s="1"/>
      <c r="D798" s="1"/>
      <c r="E798" s="1"/>
      <c r="F798" s="1"/>
      <c r="G798" s="549" t="s">
        <v>78</v>
      </c>
      <c r="H798" s="550"/>
      <c r="I798" s="20">
        <v>6.09</v>
      </c>
    </row>
    <row r="799" spans="1:9" ht="15" customHeight="1">
      <c r="A799" s="1"/>
      <c r="B799" s="1"/>
      <c r="C799" s="1"/>
      <c r="D799" s="1"/>
      <c r="E799" s="1"/>
      <c r="F799" s="1"/>
      <c r="G799" s="545" t="s">
        <v>50</v>
      </c>
      <c r="H799" s="546"/>
      <c r="I799" s="3">
        <v>90.81</v>
      </c>
    </row>
    <row r="800" spans="1:9" ht="9.9499999999999993" customHeight="1">
      <c r="A800" s="1"/>
      <c r="B800" s="1"/>
      <c r="C800" s="1"/>
      <c r="D800" s="540" t="s">
        <v>48</v>
      </c>
      <c r="E800" s="541"/>
      <c r="F800" s="541"/>
      <c r="G800" s="1"/>
      <c r="H800" s="1"/>
      <c r="I800" s="1"/>
    </row>
    <row r="801" spans="1:9" ht="20.100000000000001" customHeight="1">
      <c r="A801" s="542" t="s">
        <v>687</v>
      </c>
      <c r="B801" s="543"/>
      <c r="C801" s="543"/>
      <c r="D801" s="543"/>
      <c r="E801" s="543"/>
      <c r="F801" s="543"/>
      <c r="G801" s="543"/>
      <c r="H801" s="543"/>
      <c r="I801" s="543"/>
    </row>
    <row r="802" spans="1:9" ht="15" customHeight="1">
      <c r="A802" s="547" t="s">
        <v>138</v>
      </c>
      <c r="B802" s="548"/>
      <c r="C802" s="548"/>
      <c r="D802" s="551" t="s">
        <v>54</v>
      </c>
      <c r="E802" s="552"/>
      <c r="F802" s="15" t="s">
        <v>55</v>
      </c>
      <c r="G802" s="15" t="s">
        <v>56</v>
      </c>
      <c r="H802" s="15" t="s">
        <v>57</v>
      </c>
      <c r="I802" s="15" t="s">
        <v>58</v>
      </c>
    </row>
    <row r="803" spans="1:9" ht="20.100000000000001" customHeight="1">
      <c r="A803" s="16" t="s">
        <v>688</v>
      </c>
      <c r="B803" s="553" t="s">
        <v>689</v>
      </c>
      <c r="C803" s="554"/>
      <c r="D803" s="555" t="s">
        <v>160</v>
      </c>
      <c r="E803" s="556"/>
      <c r="F803" s="16" t="s">
        <v>181</v>
      </c>
      <c r="G803" s="18">
        <v>1</v>
      </c>
      <c r="H803" s="19">
        <v>12.56</v>
      </c>
      <c r="I803" s="19">
        <v>12.56</v>
      </c>
    </row>
    <row r="804" spans="1:9" ht="20.100000000000001" customHeight="1">
      <c r="A804" s="16" t="s">
        <v>690</v>
      </c>
      <c r="B804" s="553" t="s">
        <v>691</v>
      </c>
      <c r="C804" s="554"/>
      <c r="D804" s="555" t="s">
        <v>160</v>
      </c>
      <c r="E804" s="556"/>
      <c r="F804" s="16" t="s">
        <v>181</v>
      </c>
      <c r="G804" s="18">
        <v>3</v>
      </c>
      <c r="H804" s="19">
        <v>6.11</v>
      </c>
      <c r="I804" s="19">
        <v>18.329999999999998</v>
      </c>
    </row>
    <row r="805" spans="1:9" ht="15" customHeight="1">
      <c r="A805" s="1"/>
      <c r="B805" s="1"/>
      <c r="C805" s="1"/>
      <c r="D805" s="1"/>
      <c r="E805" s="1"/>
      <c r="F805" s="1"/>
      <c r="G805" s="549" t="s">
        <v>144</v>
      </c>
      <c r="H805" s="550"/>
      <c r="I805" s="20">
        <v>30.89</v>
      </c>
    </row>
    <row r="806" spans="1:9" ht="15" customHeight="1">
      <c r="A806" s="1"/>
      <c r="B806" s="1"/>
      <c r="C806" s="1"/>
      <c r="D806" s="1"/>
      <c r="E806" s="1"/>
      <c r="F806" s="1"/>
      <c r="G806" s="545" t="s">
        <v>50</v>
      </c>
      <c r="H806" s="546"/>
      <c r="I806" s="3">
        <v>412.83</v>
      </c>
    </row>
    <row r="807" spans="1:9" ht="9.9499999999999993" customHeight="1">
      <c r="A807" s="1"/>
      <c r="B807" s="1"/>
      <c r="C807" s="1"/>
      <c r="D807" s="540" t="s">
        <v>48</v>
      </c>
      <c r="E807" s="541"/>
      <c r="F807" s="541"/>
      <c r="G807" s="1"/>
      <c r="H807" s="1"/>
      <c r="I807" s="1"/>
    </row>
    <row r="808" spans="1:9" ht="20.100000000000001" customHeight="1">
      <c r="A808" s="542" t="s">
        <v>692</v>
      </c>
      <c r="B808" s="543"/>
      <c r="C808" s="543"/>
      <c r="D808" s="543"/>
      <c r="E808" s="543"/>
      <c r="F808" s="543"/>
      <c r="G808" s="543"/>
      <c r="H808" s="543"/>
      <c r="I808" s="543"/>
    </row>
    <row r="809" spans="1:9" ht="15" customHeight="1">
      <c r="A809" s="547" t="s">
        <v>53</v>
      </c>
      <c r="B809" s="548"/>
      <c r="C809" s="548"/>
      <c r="D809" s="551" t="s">
        <v>54</v>
      </c>
      <c r="E809" s="552"/>
      <c r="F809" s="15" t="s">
        <v>55</v>
      </c>
      <c r="G809" s="15" t="s">
        <v>56</v>
      </c>
      <c r="H809" s="15" t="s">
        <v>57</v>
      </c>
      <c r="I809" s="15" t="s">
        <v>58</v>
      </c>
    </row>
    <row r="810" spans="1:9" ht="15" customHeight="1">
      <c r="A810" s="16" t="s">
        <v>540</v>
      </c>
      <c r="B810" s="553" t="s">
        <v>541</v>
      </c>
      <c r="C810" s="554"/>
      <c r="D810" s="555" t="s">
        <v>160</v>
      </c>
      <c r="E810" s="556"/>
      <c r="F810" s="16" t="s">
        <v>186</v>
      </c>
      <c r="G810" s="18">
        <v>0.1018</v>
      </c>
      <c r="H810" s="19">
        <v>14</v>
      </c>
      <c r="I810" s="19">
        <v>1.43</v>
      </c>
    </row>
    <row r="811" spans="1:9" ht="15" customHeight="1">
      <c r="A811" s="16" t="s">
        <v>542</v>
      </c>
      <c r="B811" s="553" t="s">
        <v>543</v>
      </c>
      <c r="C811" s="554"/>
      <c r="D811" s="555" t="s">
        <v>160</v>
      </c>
      <c r="E811" s="556"/>
      <c r="F811" s="16" t="s">
        <v>186</v>
      </c>
      <c r="G811" s="18">
        <v>1.5E-3</v>
      </c>
      <c r="H811" s="19">
        <v>170.51</v>
      </c>
      <c r="I811" s="19">
        <v>0.26</v>
      </c>
    </row>
    <row r="812" spans="1:9" ht="15" customHeight="1">
      <c r="A812" s="16" t="s">
        <v>544</v>
      </c>
      <c r="B812" s="553" t="s">
        <v>545</v>
      </c>
      <c r="C812" s="554"/>
      <c r="D812" s="555" t="s">
        <v>160</v>
      </c>
      <c r="E812" s="556"/>
      <c r="F812" s="16" t="s">
        <v>546</v>
      </c>
      <c r="G812" s="18">
        <v>8.0000000000000004E-4</v>
      </c>
      <c r="H812" s="19">
        <v>6</v>
      </c>
      <c r="I812" s="19">
        <v>0</v>
      </c>
    </row>
    <row r="813" spans="1:9" ht="15" customHeight="1">
      <c r="A813" s="16" t="s">
        <v>547</v>
      </c>
      <c r="B813" s="553" t="s">
        <v>548</v>
      </c>
      <c r="C813" s="554"/>
      <c r="D813" s="555" t="s">
        <v>160</v>
      </c>
      <c r="E813" s="556"/>
      <c r="F813" s="16" t="s">
        <v>186</v>
      </c>
      <c r="G813" s="18">
        <v>6.54E-2</v>
      </c>
      <c r="H813" s="19">
        <v>4</v>
      </c>
      <c r="I813" s="19">
        <v>0.26</v>
      </c>
    </row>
    <row r="814" spans="1:9" ht="15" customHeight="1">
      <c r="A814" s="16" t="s">
        <v>553</v>
      </c>
      <c r="B814" s="553" t="s">
        <v>554</v>
      </c>
      <c r="C814" s="554"/>
      <c r="D814" s="555" t="s">
        <v>160</v>
      </c>
      <c r="E814" s="556"/>
      <c r="F814" s="16" t="s">
        <v>186</v>
      </c>
      <c r="G814" s="18">
        <v>4.4999999999999997E-3</v>
      </c>
      <c r="H814" s="19">
        <v>140</v>
      </c>
      <c r="I814" s="19">
        <v>0.63</v>
      </c>
    </row>
    <row r="815" spans="1:9" ht="15" customHeight="1">
      <c r="A815" s="16" t="s">
        <v>615</v>
      </c>
      <c r="B815" s="553" t="s">
        <v>616</v>
      </c>
      <c r="C815" s="554"/>
      <c r="D815" s="555" t="s">
        <v>160</v>
      </c>
      <c r="E815" s="556"/>
      <c r="F815" s="16" t="s">
        <v>186</v>
      </c>
      <c r="G815" s="18">
        <v>2.0000000000000001E-4</v>
      </c>
      <c r="H815" s="19">
        <v>22.89</v>
      </c>
      <c r="I815" s="19">
        <v>0</v>
      </c>
    </row>
    <row r="816" spans="1:9" ht="15" customHeight="1">
      <c r="A816" s="16" t="s">
        <v>555</v>
      </c>
      <c r="B816" s="553" t="s">
        <v>556</v>
      </c>
      <c r="C816" s="554"/>
      <c r="D816" s="555" t="s">
        <v>160</v>
      </c>
      <c r="E816" s="556"/>
      <c r="F816" s="16" t="s">
        <v>186</v>
      </c>
      <c r="G816" s="18">
        <v>4.4999999999999997E-3</v>
      </c>
      <c r="H816" s="19">
        <v>4.9000000000000004</v>
      </c>
      <c r="I816" s="19">
        <v>0.02</v>
      </c>
    </row>
    <row r="817" spans="1:9" ht="15" customHeight="1">
      <c r="A817" s="16" t="s">
        <v>557</v>
      </c>
      <c r="B817" s="553" t="s">
        <v>558</v>
      </c>
      <c r="C817" s="554"/>
      <c r="D817" s="555" t="s">
        <v>160</v>
      </c>
      <c r="E817" s="556"/>
      <c r="F817" s="16" t="s">
        <v>186</v>
      </c>
      <c r="G817" s="18">
        <v>1.8E-3</v>
      </c>
      <c r="H817" s="19">
        <v>35.9</v>
      </c>
      <c r="I817" s="19">
        <v>0.06</v>
      </c>
    </row>
    <row r="818" spans="1:9" ht="15" customHeight="1">
      <c r="A818" s="16" t="s">
        <v>693</v>
      </c>
      <c r="B818" s="553" t="s">
        <v>694</v>
      </c>
      <c r="C818" s="554"/>
      <c r="D818" s="555" t="s">
        <v>160</v>
      </c>
      <c r="E818" s="556"/>
      <c r="F818" s="16" t="s">
        <v>186</v>
      </c>
      <c r="G818" s="18">
        <v>2.0000000000000001E-4</v>
      </c>
      <c r="H818" s="19">
        <v>43.9</v>
      </c>
      <c r="I818" s="19">
        <v>0.01</v>
      </c>
    </row>
    <row r="819" spans="1:9" ht="15" customHeight="1">
      <c r="A819" s="16" t="s">
        <v>695</v>
      </c>
      <c r="B819" s="553" t="s">
        <v>696</v>
      </c>
      <c r="C819" s="554"/>
      <c r="D819" s="555" t="s">
        <v>160</v>
      </c>
      <c r="E819" s="556"/>
      <c r="F819" s="16" t="s">
        <v>186</v>
      </c>
      <c r="G819" s="18">
        <v>2.0000000000000001E-4</v>
      </c>
      <c r="H819" s="19">
        <v>160</v>
      </c>
      <c r="I819" s="19">
        <v>0.03</v>
      </c>
    </row>
    <row r="820" spans="1:9" ht="15" customHeight="1">
      <c r="A820" s="16" t="s">
        <v>697</v>
      </c>
      <c r="B820" s="553" t="s">
        <v>698</v>
      </c>
      <c r="C820" s="554"/>
      <c r="D820" s="555" t="s">
        <v>160</v>
      </c>
      <c r="E820" s="556"/>
      <c r="F820" s="16" t="s">
        <v>186</v>
      </c>
      <c r="G820" s="18">
        <v>1E-4</v>
      </c>
      <c r="H820" s="19">
        <v>47</v>
      </c>
      <c r="I820" s="19">
        <v>0</v>
      </c>
    </row>
    <row r="821" spans="1:9" ht="15" customHeight="1">
      <c r="A821" s="16" t="s">
        <v>563</v>
      </c>
      <c r="B821" s="553" t="s">
        <v>564</v>
      </c>
      <c r="C821" s="554"/>
      <c r="D821" s="555" t="s">
        <v>160</v>
      </c>
      <c r="E821" s="556"/>
      <c r="F821" s="16" t="s">
        <v>565</v>
      </c>
      <c r="G821" s="18">
        <v>2.3E-3</v>
      </c>
      <c r="H821" s="19">
        <v>10.98</v>
      </c>
      <c r="I821" s="19">
        <v>0.03</v>
      </c>
    </row>
    <row r="822" spans="1:9" ht="15" customHeight="1">
      <c r="A822" s="16" t="s">
        <v>566</v>
      </c>
      <c r="B822" s="553" t="s">
        <v>567</v>
      </c>
      <c r="C822" s="554"/>
      <c r="D822" s="555" t="s">
        <v>160</v>
      </c>
      <c r="E822" s="556"/>
      <c r="F822" s="16" t="s">
        <v>565</v>
      </c>
      <c r="G822" s="18">
        <v>6.9999999999999999E-4</v>
      </c>
      <c r="H822" s="19">
        <v>58.56</v>
      </c>
      <c r="I822" s="19">
        <v>0.04</v>
      </c>
    </row>
    <row r="823" spans="1:9" ht="20.100000000000001" customHeight="1">
      <c r="A823" s="16" t="s">
        <v>568</v>
      </c>
      <c r="B823" s="553" t="s">
        <v>569</v>
      </c>
      <c r="C823" s="554"/>
      <c r="D823" s="555" t="s">
        <v>160</v>
      </c>
      <c r="E823" s="556"/>
      <c r="F823" s="16" t="s">
        <v>186</v>
      </c>
      <c r="G823" s="18">
        <v>2.0000000000000001E-4</v>
      </c>
      <c r="H823" s="19">
        <v>15.86</v>
      </c>
      <c r="I823" s="19">
        <v>0</v>
      </c>
    </row>
    <row r="824" spans="1:9" ht="20.100000000000001" customHeight="1">
      <c r="A824" s="16" t="s">
        <v>570</v>
      </c>
      <c r="B824" s="553" t="s">
        <v>571</v>
      </c>
      <c r="C824" s="554"/>
      <c r="D824" s="555" t="s">
        <v>160</v>
      </c>
      <c r="E824" s="556"/>
      <c r="F824" s="16" t="s">
        <v>186</v>
      </c>
      <c r="G824" s="18">
        <v>5.9999999999999995E-4</v>
      </c>
      <c r="H824" s="19">
        <v>12.2</v>
      </c>
      <c r="I824" s="19">
        <v>0.01</v>
      </c>
    </row>
    <row r="825" spans="1:9" ht="15" customHeight="1">
      <c r="A825" s="1"/>
      <c r="B825" s="1"/>
      <c r="C825" s="1"/>
      <c r="D825" s="1"/>
      <c r="E825" s="1"/>
      <c r="F825" s="1"/>
      <c r="G825" s="549" t="s">
        <v>63</v>
      </c>
      <c r="H825" s="550"/>
      <c r="I825" s="20">
        <v>2.78</v>
      </c>
    </row>
    <row r="826" spans="1:9" ht="15" customHeight="1">
      <c r="A826" s="547" t="s">
        <v>64</v>
      </c>
      <c r="B826" s="548"/>
      <c r="C826" s="548"/>
      <c r="D826" s="551" t="s">
        <v>54</v>
      </c>
      <c r="E826" s="552"/>
      <c r="F826" s="15" t="s">
        <v>55</v>
      </c>
      <c r="G826" s="15" t="s">
        <v>56</v>
      </c>
      <c r="H826" s="15" t="s">
        <v>57</v>
      </c>
      <c r="I826" s="15" t="s">
        <v>58</v>
      </c>
    </row>
    <row r="827" spans="1:9" ht="15" customHeight="1">
      <c r="A827" s="16" t="s">
        <v>572</v>
      </c>
      <c r="B827" s="553" t="s">
        <v>573</v>
      </c>
      <c r="C827" s="554"/>
      <c r="D827" s="555" t="s">
        <v>160</v>
      </c>
      <c r="E827" s="556"/>
      <c r="F827" s="16" t="s">
        <v>186</v>
      </c>
      <c r="G827" s="18">
        <v>4.4999999999999997E-3</v>
      </c>
      <c r="H827" s="19">
        <v>12.54</v>
      </c>
      <c r="I827" s="19">
        <v>0.06</v>
      </c>
    </row>
    <row r="828" spans="1:9" ht="15" customHeight="1">
      <c r="A828" s="16" t="s">
        <v>574</v>
      </c>
      <c r="B828" s="553" t="s">
        <v>575</v>
      </c>
      <c r="C828" s="554"/>
      <c r="D828" s="555" t="s">
        <v>160</v>
      </c>
      <c r="E828" s="556"/>
      <c r="F828" s="16" t="s">
        <v>576</v>
      </c>
      <c r="G828" s="18">
        <v>4.0000000000000002E-4</v>
      </c>
      <c r="H828" s="19">
        <v>300</v>
      </c>
      <c r="I828" s="19">
        <v>0.12</v>
      </c>
    </row>
    <row r="829" spans="1:9" ht="20.100000000000001" customHeight="1">
      <c r="A829" s="16" t="s">
        <v>577</v>
      </c>
      <c r="B829" s="553" t="s">
        <v>578</v>
      </c>
      <c r="C829" s="554"/>
      <c r="D829" s="555" t="s">
        <v>160</v>
      </c>
      <c r="E829" s="556"/>
      <c r="F829" s="16" t="s">
        <v>186</v>
      </c>
      <c r="G829" s="18">
        <v>0.1018</v>
      </c>
      <c r="H829" s="19">
        <v>5</v>
      </c>
      <c r="I829" s="19">
        <v>0.51</v>
      </c>
    </row>
    <row r="830" spans="1:9" ht="15" customHeight="1">
      <c r="A830" s="1"/>
      <c r="B830" s="1"/>
      <c r="C830" s="1"/>
      <c r="D830" s="1"/>
      <c r="E830" s="1"/>
      <c r="F830" s="1"/>
      <c r="G830" s="549" t="s">
        <v>78</v>
      </c>
      <c r="H830" s="550"/>
      <c r="I830" s="20">
        <v>0.69</v>
      </c>
    </row>
    <row r="831" spans="1:9" ht="15" customHeight="1">
      <c r="A831" s="1"/>
      <c r="B831" s="1"/>
      <c r="C831" s="1"/>
      <c r="D831" s="1"/>
      <c r="E831" s="1"/>
      <c r="F831" s="1"/>
      <c r="G831" s="545" t="s">
        <v>50</v>
      </c>
      <c r="H831" s="546"/>
      <c r="I831" s="3">
        <v>3.47</v>
      </c>
    </row>
    <row r="832" spans="1:9" ht="9.9499999999999993" customHeight="1">
      <c r="A832" s="1"/>
      <c r="B832" s="1"/>
      <c r="C832" s="1"/>
      <c r="D832" s="540" t="s">
        <v>48</v>
      </c>
      <c r="E832" s="541"/>
      <c r="F832" s="541"/>
      <c r="G832" s="1"/>
      <c r="H832" s="1"/>
      <c r="I832" s="1"/>
    </row>
    <row r="833" spans="1:9" ht="20.100000000000001" customHeight="1">
      <c r="A833" s="542" t="s">
        <v>699</v>
      </c>
      <c r="B833" s="543"/>
      <c r="C833" s="543"/>
      <c r="D833" s="543"/>
      <c r="E833" s="543"/>
      <c r="F833" s="543"/>
      <c r="G833" s="543"/>
      <c r="H833" s="543"/>
      <c r="I833" s="543"/>
    </row>
    <row r="834" spans="1:9" ht="15" customHeight="1">
      <c r="A834" s="547" t="s">
        <v>145</v>
      </c>
      <c r="B834" s="548"/>
      <c r="C834" s="548"/>
      <c r="D834" s="551" t="s">
        <v>54</v>
      </c>
      <c r="E834" s="552"/>
      <c r="F834" s="15" t="s">
        <v>55</v>
      </c>
      <c r="G834" s="15" t="s">
        <v>56</v>
      </c>
      <c r="H834" s="15" t="s">
        <v>57</v>
      </c>
      <c r="I834" s="15" t="s">
        <v>58</v>
      </c>
    </row>
    <row r="835" spans="1:9" ht="15" customHeight="1">
      <c r="A835" s="16" t="s">
        <v>700</v>
      </c>
      <c r="B835" s="553" t="s">
        <v>211</v>
      </c>
      <c r="C835" s="554"/>
      <c r="D835" s="555" t="s">
        <v>61</v>
      </c>
      <c r="E835" s="556"/>
      <c r="F835" s="16" t="s">
        <v>73</v>
      </c>
      <c r="G835" s="18">
        <v>3.0200000000000001E-2</v>
      </c>
      <c r="H835" s="19">
        <v>9.9600000000000009</v>
      </c>
      <c r="I835" s="19">
        <v>0.3</v>
      </c>
    </row>
    <row r="836" spans="1:9" ht="15" customHeight="1">
      <c r="A836" s="1"/>
      <c r="B836" s="1"/>
      <c r="C836" s="1"/>
      <c r="D836" s="1"/>
      <c r="E836" s="1"/>
      <c r="F836" s="1"/>
      <c r="G836" s="549" t="s">
        <v>150</v>
      </c>
      <c r="H836" s="550"/>
      <c r="I836" s="20">
        <v>0.3</v>
      </c>
    </row>
    <row r="837" spans="1:9" ht="15" customHeight="1">
      <c r="A837" s="1"/>
      <c r="B837" s="1"/>
      <c r="C837" s="1"/>
      <c r="D837" s="1"/>
      <c r="E837" s="1"/>
      <c r="F837" s="1"/>
      <c r="G837" s="545" t="s">
        <v>50</v>
      </c>
      <c r="H837" s="546"/>
      <c r="I837" s="3">
        <v>0.3</v>
      </c>
    </row>
    <row r="838" spans="1:9" ht="9.9499999999999993" customHeight="1">
      <c r="A838" s="1"/>
      <c r="B838" s="1"/>
      <c r="C838" s="1"/>
      <c r="D838" s="540" t="s">
        <v>48</v>
      </c>
      <c r="E838" s="541"/>
      <c r="F838" s="541"/>
      <c r="G838" s="1"/>
      <c r="H838" s="1"/>
      <c r="I838" s="1"/>
    </row>
    <row r="839" spans="1:9" ht="20.100000000000001" customHeight="1">
      <c r="A839" s="542" t="s">
        <v>701</v>
      </c>
      <c r="B839" s="543"/>
      <c r="C839" s="543"/>
      <c r="D839" s="543"/>
      <c r="E839" s="543"/>
      <c r="F839" s="543"/>
      <c r="G839" s="543"/>
      <c r="H839" s="543"/>
      <c r="I839" s="543"/>
    </row>
    <row r="840" spans="1:9" ht="15" customHeight="1">
      <c r="A840" s="547" t="s">
        <v>337</v>
      </c>
      <c r="B840" s="548"/>
      <c r="C840" s="548"/>
      <c r="D840" s="551" t="s">
        <v>54</v>
      </c>
      <c r="E840" s="552"/>
      <c r="F840" s="15" t="s">
        <v>55</v>
      </c>
      <c r="G840" s="15" t="s">
        <v>56</v>
      </c>
      <c r="H840" s="15" t="s">
        <v>57</v>
      </c>
      <c r="I840" s="15" t="s">
        <v>58</v>
      </c>
    </row>
    <row r="841" spans="1:9" ht="15" customHeight="1">
      <c r="A841" s="16" t="s">
        <v>338</v>
      </c>
      <c r="B841" s="553" t="s">
        <v>339</v>
      </c>
      <c r="C841" s="554"/>
      <c r="D841" s="555" t="s">
        <v>61</v>
      </c>
      <c r="E841" s="556"/>
      <c r="F841" s="16" t="s">
        <v>73</v>
      </c>
      <c r="G841" s="18">
        <v>1</v>
      </c>
      <c r="H841" s="19">
        <v>2.83</v>
      </c>
      <c r="I841" s="19">
        <v>2.83</v>
      </c>
    </row>
    <row r="842" spans="1:9" ht="15" customHeight="1">
      <c r="A842" s="16" t="s">
        <v>340</v>
      </c>
      <c r="B842" s="553" t="s">
        <v>341</v>
      </c>
      <c r="C842" s="554"/>
      <c r="D842" s="555" t="s">
        <v>61</v>
      </c>
      <c r="E842" s="556"/>
      <c r="F842" s="16" t="s">
        <v>73</v>
      </c>
      <c r="G842" s="18">
        <v>1</v>
      </c>
      <c r="H842" s="19">
        <v>0.88</v>
      </c>
      <c r="I842" s="19">
        <v>0.88</v>
      </c>
    </row>
    <row r="843" spans="1:9" ht="15" customHeight="1">
      <c r="A843" s="16" t="s">
        <v>342</v>
      </c>
      <c r="B843" s="553" t="s">
        <v>343</v>
      </c>
      <c r="C843" s="554"/>
      <c r="D843" s="555" t="s">
        <v>61</v>
      </c>
      <c r="E843" s="556"/>
      <c r="F843" s="16" t="s">
        <v>73</v>
      </c>
      <c r="G843" s="18">
        <v>1</v>
      </c>
      <c r="H843" s="19">
        <v>0.81</v>
      </c>
      <c r="I843" s="19">
        <v>0.81</v>
      </c>
    </row>
    <row r="844" spans="1:9" ht="15" customHeight="1">
      <c r="A844" s="16" t="s">
        <v>344</v>
      </c>
      <c r="B844" s="553" t="s">
        <v>345</v>
      </c>
      <c r="C844" s="554"/>
      <c r="D844" s="555" t="s">
        <v>61</v>
      </c>
      <c r="E844" s="556"/>
      <c r="F844" s="16" t="s">
        <v>73</v>
      </c>
      <c r="G844" s="18">
        <v>1</v>
      </c>
      <c r="H844" s="19">
        <v>0.06</v>
      </c>
      <c r="I844" s="19">
        <v>0.06</v>
      </c>
    </row>
    <row r="845" spans="1:9" ht="20.100000000000001" customHeight="1">
      <c r="A845" s="16" t="s">
        <v>702</v>
      </c>
      <c r="B845" s="553" t="s">
        <v>703</v>
      </c>
      <c r="C845" s="554"/>
      <c r="D845" s="555" t="s">
        <v>61</v>
      </c>
      <c r="E845" s="556"/>
      <c r="F845" s="16" t="s">
        <v>73</v>
      </c>
      <c r="G845" s="18">
        <v>1</v>
      </c>
      <c r="H845" s="19">
        <v>0.78</v>
      </c>
      <c r="I845" s="19">
        <v>0.78</v>
      </c>
    </row>
    <row r="846" spans="1:9" ht="20.100000000000001" customHeight="1">
      <c r="A846" s="16" t="s">
        <v>704</v>
      </c>
      <c r="B846" s="553" t="s">
        <v>705</v>
      </c>
      <c r="C846" s="554"/>
      <c r="D846" s="555" t="s">
        <v>61</v>
      </c>
      <c r="E846" s="556"/>
      <c r="F846" s="16" t="s">
        <v>73</v>
      </c>
      <c r="G846" s="18">
        <v>1</v>
      </c>
      <c r="H846" s="19">
        <v>1.07</v>
      </c>
      <c r="I846" s="19">
        <v>1.07</v>
      </c>
    </row>
    <row r="847" spans="1:9" ht="17.100000000000001" customHeight="1">
      <c r="A847" s="1"/>
      <c r="B847" s="1"/>
      <c r="C847" s="1"/>
      <c r="D847" s="1"/>
      <c r="E847" s="1"/>
      <c r="F847" s="1"/>
      <c r="G847" s="549" t="s">
        <v>350</v>
      </c>
      <c r="H847" s="550"/>
      <c r="I847" s="20">
        <v>6.43</v>
      </c>
    </row>
    <row r="848" spans="1:9" ht="15" customHeight="1">
      <c r="A848" s="547" t="s">
        <v>145</v>
      </c>
      <c r="B848" s="548"/>
      <c r="C848" s="548"/>
      <c r="D848" s="551" t="s">
        <v>54</v>
      </c>
      <c r="E848" s="552"/>
      <c r="F848" s="15" t="s">
        <v>55</v>
      </c>
      <c r="G848" s="15" t="s">
        <v>56</v>
      </c>
      <c r="H848" s="15" t="s">
        <v>57</v>
      </c>
      <c r="I848" s="15" t="s">
        <v>58</v>
      </c>
    </row>
    <row r="849" spans="1:9" ht="15" customHeight="1">
      <c r="A849" s="16" t="s">
        <v>700</v>
      </c>
      <c r="B849" s="553" t="s">
        <v>211</v>
      </c>
      <c r="C849" s="554"/>
      <c r="D849" s="555" t="s">
        <v>61</v>
      </c>
      <c r="E849" s="556"/>
      <c r="F849" s="16" t="s">
        <v>73</v>
      </c>
      <c r="G849" s="18">
        <v>1</v>
      </c>
      <c r="H849" s="19">
        <v>9.9600000000000009</v>
      </c>
      <c r="I849" s="19">
        <v>9.9600000000000009</v>
      </c>
    </row>
    <row r="850" spans="1:9" ht="15" customHeight="1">
      <c r="A850" s="1"/>
      <c r="B850" s="1"/>
      <c r="C850" s="1"/>
      <c r="D850" s="1"/>
      <c r="E850" s="1"/>
      <c r="F850" s="1"/>
      <c r="G850" s="549" t="s">
        <v>150</v>
      </c>
      <c r="H850" s="550"/>
      <c r="I850" s="20">
        <v>9.9600000000000009</v>
      </c>
    </row>
    <row r="851" spans="1:9" ht="15" customHeight="1">
      <c r="A851" s="547" t="s">
        <v>64</v>
      </c>
      <c r="B851" s="548"/>
      <c r="C851" s="548"/>
      <c r="D851" s="551" t="s">
        <v>54</v>
      </c>
      <c r="E851" s="552"/>
      <c r="F851" s="15" t="s">
        <v>55</v>
      </c>
      <c r="G851" s="15" t="s">
        <v>56</v>
      </c>
      <c r="H851" s="15" t="s">
        <v>57</v>
      </c>
      <c r="I851" s="15" t="s">
        <v>58</v>
      </c>
    </row>
    <row r="852" spans="1:9" ht="20.100000000000001" customHeight="1">
      <c r="A852" s="16" t="s">
        <v>706</v>
      </c>
      <c r="B852" s="553" t="s">
        <v>707</v>
      </c>
      <c r="C852" s="554"/>
      <c r="D852" s="555" t="s">
        <v>61</v>
      </c>
      <c r="E852" s="556"/>
      <c r="F852" s="16" t="s">
        <v>73</v>
      </c>
      <c r="G852" s="18">
        <v>1</v>
      </c>
      <c r="H852" s="19">
        <v>0.3</v>
      </c>
      <c r="I852" s="19">
        <v>0.3</v>
      </c>
    </row>
    <row r="853" spans="1:9" ht="15" customHeight="1">
      <c r="A853" s="1"/>
      <c r="B853" s="1"/>
      <c r="C853" s="1"/>
      <c r="D853" s="1"/>
      <c r="E853" s="1"/>
      <c r="F853" s="1"/>
      <c r="G853" s="549" t="s">
        <v>78</v>
      </c>
      <c r="H853" s="550"/>
      <c r="I853" s="20">
        <v>0.3</v>
      </c>
    </row>
    <row r="854" spans="1:9" ht="15" customHeight="1">
      <c r="A854" s="1"/>
      <c r="B854" s="1"/>
      <c r="C854" s="1"/>
      <c r="D854" s="1"/>
      <c r="E854" s="1"/>
      <c r="F854" s="1"/>
      <c r="G854" s="545" t="s">
        <v>50</v>
      </c>
      <c r="H854" s="546"/>
      <c r="I854" s="3">
        <v>16.690000000000001</v>
      </c>
    </row>
    <row r="855" spans="1:9" ht="9.9499999999999993" customHeight="1">
      <c r="A855" s="1"/>
      <c r="B855" s="1"/>
      <c r="C855" s="1"/>
      <c r="D855" s="540" t="s">
        <v>48</v>
      </c>
      <c r="E855" s="541"/>
      <c r="F855" s="541"/>
      <c r="G855" s="1"/>
      <c r="H855" s="1"/>
      <c r="I855" s="1"/>
    </row>
    <row r="856" spans="1:9" ht="20.100000000000001" customHeight="1">
      <c r="A856" s="542" t="s">
        <v>708</v>
      </c>
      <c r="B856" s="543"/>
      <c r="C856" s="543"/>
      <c r="D856" s="543"/>
      <c r="E856" s="543"/>
      <c r="F856" s="543"/>
      <c r="G856" s="543"/>
      <c r="H856" s="543"/>
      <c r="I856" s="543"/>
    </row>
    <row r="857" spans="1:9" ht="15" customHeight="1">
      <c r="A857" s="547" t="s">
        <v>145</v>
      </c>
      <c r="B857" s="548"/>
      <c r="C857" s="548"/>
      <c r="D857" s="551" t="s">
        <v>54</v>
      </c>
      <c r="E857" s="552"/>
      <c r="F857" s="15" t="s">
        <v>55</v>
      </c>
      <c r="G857" s="15" t="s">
        <v>56</v>
      </c>
      <c r="H857" s="15" t="s">
        <v>57</v>
      </c>
      <c r="I857" s="15" t="s">
        <v>58</v>
      </c>
    </row>
    <row r="858" spans="1:9" ht="15" customHeight="1">
      <c r="A858" s="16" t="s">
        <v>709</v>
      </c>
      <c r="B858" s="553" t="s">
        <v>208</v>
      </c>
      <c r="C858" s="554"/>
      <c r="D858" s="555" t="s">
        <v>61</v>
      </c>
      <c r="E858" s="556"/>
      <c r="F858" s="16" t="s">
        <v>73</v>
      </c>
      <c r="G858" s="18">
        <v>3.0200000000000001E-2</v>
      </c>
      <c r="H858" s="19">
        <v>14.17</v>
      </c>
      <c r="I858" s="19">
        <v>0.42</v>
      </c>
    </row>
    <row r="859" spans="1:9" ht="15" customHeight="1">
      <c r="A859" s="1"/>
      <c r="B859" s="1"/>
      <c r="C859" s="1"/>
      <c r="D859" s="1"/>
      <c r="E859" s="1"/>
      <c r="F859" s="1"/>
      <c r="G859" s="549" t="s">
        <v>150</v>
      </c>
      <c r="H859" s="550"/>
      <c r="I859" s="20">
        <v>0.42</v>
      </c>
    </row>
    <row r="860" spans="1:9" ht="15" customHeight="1">
      <c r="A860" s="1"/>
      <c r="B860" s="1"/>
      <c r="C860" s="1"/>
      <c r="D860" s="1"/>
      <c r="E860" s="1"/>
      <c r="F860" s="1"/>
      <c r="G860" s="545" t="s">
        <v>50</v>
      </c>
      <c r="H860" s="546"/>
      <c r="I860" s="3">
        <v>0.42</v>
      </c>
    </row>
    <row r="861" spans="1:9" ht="9.9499999999999993" customHeight="1">
      <c r="A861" s="1"/>
      <c r="B861" s="1"/>
      <c r="C861" s="1"/>
      <c r="D861" s="540" t="s">
        <v>48</v>
      </c>
      <c r="E861" s="541"/>
      <c r="F861" s="541"/>
      <c r="G861" s="1"/>
      <c r="H861" s="1"/>
      <c r="I861" s="1"/>
    </row>
    <row r="862" spans="1:9" ht="20.100000000000001" customHeight="1">
      <c r="A862" s="542" t="s">
        <v>710</v>
      </c>
      <c r="B862" s="543"/>
      <c r="C862" s="543"/>
      <c r="D862" s="543"/>
      <c r="E862" s="543"/>
      <c r="F862" s="543"/>
      <c r="G862" s="543"/>
      <c r="H862" s="543"/>
      <c r="I862" s="543"/>
    </row>
    <row r="863" spans="1:9" ht="15" customHeight="1">
      <c r="A863" s="547" t="s">
        <v>337</v>
      </c>
      <c r="B863" s="548"/>
      <c r="C863" s="548"/>
      <c r="D863" s="551" t="s">
        <v>54</v>
      </c>
      <c r="E863" s="552"/>
      <c r="F863" s="15" t="s">
        <v>55</v>
      </c>
      <c r="G863" s="15" t="s">
        <v>56</v>
      </c>
      <c r="H863" s="15" t="s">
        <v>57</v>
      </c>
      <c r="I863" s="15" t="s">
        <v>58</v>
      </c>
    </row>
    <row r="864" spans="1:9" ht="15" customHeight="1">
      <c r="A864" s="16" t="s">
        <v>338</v>
      </c>
      <c r="B864" s="553" t="s">
        <v>339</v>
      </c>
      <c r="C864" s="554"/>
      <c r="D864" s="555" t="s">
        <v>61</v>
      </c>
      <c r="E864" s="556"/>
      <c r="F864" s="16" t="s">
        <v>73</v>
      </c>
      <c r="G864" s="18">
        <v>1</v>
      </c>
      <c r="H864" s="19">
        <v>2.83</v>
      </c>
      <c r="I864" s="19">
        <v>2.83</v>
      </c>
    </row>
    <row r="865" spans="1:9" ht="15" customHeight="1">
      <c r="A865" s="16" t="s">
        <v>340</v>
      </c>
      <c r="B865" s="553" t="s">
        <v>341</v>
      </c>
      <c r="C865" s="554"/>
      <c r="D865" s="555" t="s">
        <v>61</v>
      </c>
      <c r="E865" s="556"/>
      <c r="F865" s="16" t="s">
        <v>73</v>
      </c>
      <c r="G865" s="18">
        <v>1</v>
      </c>
      <c r="H865" s="19">
        <v>0.88</v>
      </c>
      <c r="I865" s="19">
        <v>0.88</v>
      </c>
    </row>
    <row r="866" spans="1:9" ht="15" customHeight="1">
      <c r="A866" s="16" t="s">
        <v>342</v>
      </c>
      <c r="B866" s="553" t="s">
        <v>343</v>
      </c>
      <c r="C866" s="554"/>
      <c r="D866" s="555" t="s">
        <v>61</v>
      </c>
      <c r="E866" s="556"/>
      <c r="F866" s="16" t="s">
        <v>73</v>
      </c>
      <c r="G866" s="18">
        <v>1</v>
      </c>
      <c r="H866" s="19">
        <v>0.81</v>
      </c>
      <c r="I866" s="19">
        <v>0.81</v>
      </c>
    </row>
    <row r="867" spans="1:9" ht="15" customHeight="1">
      <c r="A867" s="16" t="s">
        <v>344</v>
      </c>
      <c r="B867" s="553" t="s">
        <v>345</v>
      </c>
      <c r="C867" s="554"/>
      <c r="D867" s="555" t="s">
        <v>61</v>
      </c>
      <c r="E867" s="556"/>
      <c r="F867" s="16" t="s">
        <v>73</v>
      </c>
      <c r="G867" s="18">
        <v>1</v>
      </c>
      <c r="H867" s="19">
        <v>0.06</v>
      </c>
      <c r="I867" s="19">
        <v>0.06</v>
      </c>
    </row>
    <row r="868" spans="1:9" ht="20.100000000000001" customHeight="1">
      <c r="A868" s="16" t="s">
        <v>702</v>
      </c>
      <c r="B868" s="553" t="s">
        <v>703</v>
      </c>
      <c r="C868" s="554"/>
      <c r="D868" s="555" t="s">
        <v>61</v>
      </c>
      <c r="E868" s="556"/>
      <c r="F868" s="16" t="s">
        <v>73</v>
      </c>
      <c r="G868" s="18">
        <v>1</v>
      </c>
      <c r="H868" s="19">
        <v>0.78</v>
      </c>
      <c r="I868" s="19">
        <v>0.78</v>
      </c>
    </row>
    <row r="869" spans="1:9" ht="20.100000000000001" customHeight="1">
      <c r="A869" s="16" t="s">
        <v>704</v>
      </c>
      <c r="B869" s="553" t="s">
        <v>705</v>
      </c>
      <c r="C869" s="554"/>
      <c r="D869" s="555" t="s">
        <v>61</v>
      </c>
      <c r="E869" s="556"/>
      <c r="F869" s="16" t="s">
        <v>73</v>
      </c>
      <c r="G869" s="18">
        <v>1</v>
      </c>
      <c r="H869" s="19">
        <v>1.07</v>
      </c>
      <c r="I869" s="19">
        <v>1.07</v>
      </c>
    </row>
    <row r="870" spans="1:9" ht="15" customHeight="1">
      <c r="A870" s="1"/>
      <c r="B870" s="1"/>
      <c r="C870" s="1"/>
      <c r="D870" s="1"/>
      <c r="E870" s="1"/>
      <c r="F870" s="1"/>
      <c r="G870" s="549" t="s">
        <v>350</v>
      </c>
      <c r="H870" s="550"/>
      <c r="I870" s="20">
        <v>6.43</v>
      </c>
    </row>
    <row r="871" spans="1:9" ht="2.1" customHeight="1">
      <c r="A871" s="1"/>
      <c r="B871" s="1"/>
      <c r="C871" s="1"/>
      <c r="D871" s="1"/>
      <c r="E871" s="1"/>
      <c r="F871" s="1"/>
      <c r="G871" s="550"/>
      <c r="H871" s="550"/>
      <c r="I871" s="1"/>
    </row>
    <row r="872" spans="1:9" ht="15" customHeight="1">
      <c r="A872" s="547" t="s">
        <v>145</v>
      </c>
      <c r="B872" s="548"/>
      <c r="C872" s="548"/>
      <c r="D872" s="551" t="s">
        <v>54</v>
      </c>
      <c r="E872" s="552"/>
      <c r="F872" s="15" t="s">
        <v>55</v>
      </c>
      <c r="G872" s="15" t="s">
        <v>56</v>
      </c>
      <c r="H872" s="15" t="s">
        <v>57</v>
      </c>
      <c r="I872" s="15" t="s">
        <v>58</v>
      </c>
    </row>
    <row r="873" spans="1:9" ht="15" customHeight="1">
      <c r="A873" s="16" t="s">
        <v>709</v>
      </c>
      <c r="B873" s="553" t="s">
        <v>208</v>
      </c>
      <c r="C873" s="554"/>
      <c r="D873" s="555" t="s">
        <v>61</v>
      </c>
      <c r="E873" s="556"/>
      <c r="F873" s="16" t="s">
        <v>73</v>
      </c>
      <c r="G873" s="18">
        <v>1</v>
      </c>
      <c r="H873" s="19">
        <v>14.17</v>
      </c>
      <c r="I873" s="19">
        <v>14.17</v>
      </c>
    </row>
    <row r="874" spans="1:9" ht="15" customHeight="1">
      <c r="A874" s="1"/>
      <c r="B874" s="1"/>
      <c r="C874" s="1"/>
      <c r="D874" s="1"/>
      <c r="E874" s="1"/>
      <c r="F874" s="1"/>
      <c r="G874" s="549" t="s">
        <v>150</v>
      </c>
      <c r="H874" s="550"/>
      <c r="I874" s="20">
        <v>14.17</v>
      </c>
    </row>
    <row r="875" spans="1:9" ht="15" customHeight="1">
      <c r="A875" s="547" t="s">
        <v>64</v>
      </c>
      <c r="B875" s="548"/>
      <c r="C875" s="548"/>
      <c r="D875" s="551" t="s">
        <v>54</v>
      </c>
      <c r="E875" s="552"/>
      <c r="F875" s="15" t="s">
        <v>55</v>
      </c>
      <c r="G875" s="15" t="s">
        <v>56</v>
      </c>
      <c r="H875" s="15" t="s">
        <v>57</v>
      </c>
      <c r="I875" s="15" t="s">
        <v>58</v>
      </c>
    </row>
    <row r="876" spans="1:9" ht="20.100000000000001" customHeight="1">
      <c r="A876" s="16" t="s">
        <v>711</v>
      </c>
      <c r="B876" s="553" t="s">
        <v>712</v>
      </c>
      <c r="C876" s="554"/>
      <c r="D876" s="555" t="s">
        <v>61</v>
      </c>
      <c r="E876" s="556"/>
      <c r="F876" s="16" t="s">
        <v>73</v>
      </c>
      <c r="G876" s="18">
        <v>1</v>
      </c>
      <c r="H876" s="19">
        <v>0.42</v>
      </c>
      <c r="I876" s="19">
        <v>0.42</v>
      </c>
    </row>
    <row r="877" spans="1:9" ht="15" customHeight="1">
      <c r="A877" s="1"/>
      <c r="B877" s="1"/>
      <c r="C877" s="1"/>
      <c r="D877" s="1"/>
      <c r="E877" s="1"/>
      <c r="F877" s="1"/>
      <c r="G877" s="549" t="s">
        <v>78</v>
      </c>
      <c r="H877" s="550"/>
      <c r="I877" s="20">
        <v>0.42</v>
      </c>
    </row>
    <row r="878" spans="1:9" ht="15" customHeight="1">
      <c r="A878" s="1"/>
      <c r="B878" s="1"/>
      <c r="C878" s="1"/>
      <c r="D878" s="1"/>
      <c r="E878" s="1"/>
      <c r="F878" s="1"/>
      <c r="G878" s="545" t="s">
        <v>50</v>
      </c>
      <c r="H878" s="546"/>
      <c r="I878" s="3">
        <v>21.02</v>
      </c>
    </row>
    <row r="879" spans="1:9" ht="9.9499999999999993" customHeight="1">
      <c r="A879" s="1"/>
      <c r="B879" s="1"/>
      <c r="C879" s="1"/>
      <c r="D879" s="540" t="s">
        <v>48</v>
      </c>
      <c r="E879" s="541"/>
      <c r="F879" s="541"/>
      <c r="G879" s="1"/>
      <c r="H879" s="1"/>
      <c r="I879" s="1"/>
    </row>
    <row r="880" spans="1:9" ht="20.100000000000001" customHeight="1">
      <c r="A880" s="542" t="s">
        <v>713</v>
      </c>
      <c r="B880" s="543"/>
      <c r="C880" s="543"/>
      <c r="D880" s="543"/>
      <c r="E880" s="543"/>
      <c r="F880" s="543"/>
      <c r="G880" s="543"/>
      <c r="H880" s="543"/>
      <c r="I880" s="543"/>
    </row>
    <row r="881" spans="1:9" ht="15" customHeight="1">
      <c r="A881" s="547" t="s">
        <v>145</v>
      </c>
      <c r="B881" s="548"/>
      <c r="C881" s="548"/>
      <c r="D881" s="551" t="s">
        <v>54</v>
      </c>
      <c r="E881" s="552"/>
      <c r="F881" s="15" t="s">
        <v>55</v>
      </c>
      <c r="G881" s="15" t="s">
        <v>56</v>
      </c>
      <c r="H881" s="15" t="s">
        <v>57</v>
      </c>
      <c r="I881" s="15" t="s">
        <v>58</v>
      </c>
    </row>
    <row r="882" spans="1:9" ht="15" customHeight="1">
      <c r="A882" s="16" t="s">
        <v>627</v>
      </c>
      <c r="B882" s="553" t="s">
        <v>628</v>
      </c>
      <c r="C882" s="554"/>
      <c r="D882" s="555" t="s">
        <v>160</v>
      </c>
      <c r="E882" s="556"/>
      <c r="F882" s="16" t="s">
        <v>181</v>
      </c>
      <c r="G882" s="18">
        <v>1.37</v>
      </c>
      <c r="H882" s="19">
        <v>14.02</v>
      </c>
      <c r="I882" s="19">
        <v>19.21</v>
      </c>
    </row>
    <row r="883" spans="1:9" ht="15" customHeight="1">
      <c r="A883" s="16" t="s">
        <v>182</v>
      </c>
      <c r="B883" s="553" t="s">
        <v>183</v>
      </c>
      <c r="C883" s="554"/>
      <c r="D883" s="555" t="s">
        <v>160</v>
      </c>
      <c r="E883" s="556"/>
      <c r="F883" s="16" t="s">
        <v>181</v>
      </c>
      <c r="G883" s="18">
        <v>1.37</v>
      </c>
      <c r="H883" s="19">
        <v>11.65</v>
      </c>
      <c r="I883" s="19">
        <v>15.96</v>
      </c>
    </row>
    <row r="884" spans="1:9" ht="15" customHeight="1">
      <c r="A884" s="1"/>
      <c r="B884" s="1"/>
      <c r="C884" s="1"/>
      <c r="D884" s="1"/>
      <c r="E884" s="1"/>
      <c r="F884" s="1"/>
      <c r="G884" s="549" t="s">
        <v>150</v>
      </c>
      <c r="H884" s="550"/>
      <c r="I884" s="20">
        <v>35.17</v>
      </c>
    </row>
    <row r="885" spans="1:9" ht="15" customHeight="1">
      <c r="A885" s="547" t="s">
        <v>53</v>
      </c>
      <c r="B885" s="548"/>
      <c r="C885" s="548"/>
      <c r="D885" s="551" t="s">
        <v>54</v>
      </c>
      <c r="E885" s="552"/>
      <c r="F885" s="15" t="s">
        <v>55</v>
      </c>
      <c r="G885" s="15" t="s">
        <v>56</v>
      </c>
      <c r="H885" s="15" t="s">
        <v>57</v>
      </c>
      <c r="I885" s="15" t="s">
        <v>58</v>
      </c>
    </row>
    <row r="886" spans="1:9" ht="15" customHeight="1">
      <c r="A886" s="16" t="s">
        <v>714</v>
      </c>
      <c r="B886" s="553" t="s">
        <v>715</v>
      </c>
      <c r="C886" s="554"/>
      <c r="D886" s="555" t="s">
        <v>160</v>
      </c>
      <c r="E886" s="556"/>
      <c r="F886" s="16" t="s">
        <v>166</v>
      </c>
      <c r="G886" s="18">
        <v>0.28000000000000003</v>
      </c>
      <c r="H886" s="19">
        <v>60.86</v>
      </c>
      <c r="I886" s="19">
        <v>17.04</v>
      </c>
    </row>
    <row r="887" spans="1:9" ht="20.100000000000001" customHeight="1">
      <c r="A887" s="16" t="s">
        <v>716</v>
      </c>
      <c r="B887" s="553" t="s">
        <v>717</v>
      </c>
      <c r="C887" s="554"/>
      <c r="D887" s="555" t="s">
        <v>160</v>
      </c>
      <c r="E887" s="556"/>
      <c r="F887" s="16" t="s">
        <v>171</v>
      </c>
      <c r="G887" s="18">
        <v>0.25</v>
      </c>
      <c r="H887" s="19">
        <v>10.130000000000001</v>
      </c>
      <c r="I887" s="19">
        <v>2.5299999999999998</v>
      </c>
    </row>
    <row r="888" spans="1:9" ht="20.100000000000001" customHeight="1">
      <c r="A888" s="16" t="s">
        <v>718</v>
      </c>
      <c r="B888" s="553" t="s">
        <v>719</v>
      </c>
      <c r="C888" s="554"/>
      <c r="D888" s="555" t="s">
        <v>160</v>
      </c>
      <c r="E888" s="556"/>
      <c r="F888" s="16" t="s">
        <v>656</v>
      </c>
      <c r="G888" s="18">
        <v>1.4999999999999999E-2</v>
      </c>
      <c r="H888" s="19">
        <v>7.09</v>
      </c>
      <c r="I888" s="19">
        <v>0.11</v>
      </c>
    </row>
    <row r="889" spans="1:9" ht="20.100000000000001" customHeight="1">
      <c r="A889" s="16" t="s">
        <v>720</v>
      </c>
      <c r="B889" s="553" t="s">
        <v>721</v>
      </c>
      <c r="C889" s="554"/>
      <c r="D889" s="555" t="s">
        <v>160</v>
      </c>
      <c r="E889" s="556"/>
      <c r="F889" s="16" t="s">
        <v>171</v>
      </c>
      <c r="G889" s="18">
        <v>1</v>
      </c>
      <c r="H889" s="19">
        <v>5.66</v>
      </c>
      <c r="I889" s="19">
        <v>5.66</v>
      </c>
    </row>
    <row r="890" spans="1:9" ht="15" customHeight="1">
      <c r="A890" s="16" t="s">
        <v>722</v>
      </c>
      <c r="B890" s="553" t="s">
        <v>723</v>
      </c>
      <c r="C890" s="554"/>
      <c r="D890" s="555" t="s">
        <v>160</v>
      </c>
      <c r="E890" s="556"/>
      <c r="F890" s="16" t="s">
        <v>229</v>
      </c>
      <c r="G890" s="18">
        <v>0.3</v>
      </c>
      <c r="H890" s="19">
        <v>21.95</v>
      </c>
      <c r="I890" s="19">
        <v>6.59</v>
      </c>
    </row>
    <row r="891" spans="1:9" ht="20.100000000000001" customHeight="1">
      <c r="A891" s="16" t="s">
        <v>724</v>
      </c>
      <c r="B891" s="553" t="s">
        <v>725</v>
      </c>
      <c r="C891" s="554"/>
      <c r="D891" s="555" t="s">
        <v>160</v>
      </c>
      <c r="E891" s="556"/>
      <c r="F891" s="16" t="s">
        <v>229</v>
      </c>
      <c r="G891" s="18">
        <v>0.15</v>
      </c>
      <c r="H891" s="19">
        <v>25</v>
      </c>
      <c r="I891" s="19">
        <v>3.75</v>
      </c>
    </row>
    <row r="892" spans="1:9" ht="15" customHeight="1">
      <c r="A892" s="1"/>
      <c r="B892" s="1"/>
      <c r="C892" s="1"/>
      <c r="D892" s="1"/>
      <c r="E892" s="1"/>
      <c r="F892" s="1"/>
      <c r="G892" s="549" t="s">
        <v>63</v>
      </c>
      <c r="H892" s="550"/>
      <c r="I892" s="20">
        <v>35.68</v>
      </c>
    </row>
    <row r="893" spans="1:9" ht="15" customHeight="1">
      <c r="A893" s="547" t="s">
        <v>64</v>
      </c>
      <c r="B893" s="548"/>
      <c r="C893" s="548"/>
      <c r="D893" s="551" t="s">
        <v>54</v>
      </c>
      <c r="E893" s="552"/>
      <c r="F893" s="15" t="s">
        <v>55</v>
      </c>
      <c r="G893" s="15" t="s">
        <v>56</v>
      </c>
      <c r="H893" s="15" t="s">
        <v>57</v>
      </c>
      <c r="I893" s="15" t="s">
        <v>58</v>
      </c>
    </row>
    <row r="894" spans="1:9" ht="15" customHeight="1">
      <c r="A894" s="16" t="s">
        <v>191</v>
      </c>
      <c r="B894" s="553" t="s">
        <v>192</v>
      </c>
      <c r="C894" s="554"/>
      <c r="D894" s="555" t="s">
        <v>160</v>
      </c>
      <c r="E894" s="556"/>
      <c r="F894" s="16" t="s">
        <v>181</v>
      </c>
      <c r="G894" s="18">
        <v>1.37</v>
      </c>
      <c r="H894" s="19">
        <v>3.61</v>
      </c>
      <c r="I894" s="19">
        <v>4.95</v>
      </c>
    </row>
    <row r="895" spans="1:9" ht="15" customHeight="1">
      <c r="A895" s="16" t="s">
        <v>629</v>
      </c>
      <c r="B895" s="553" t="s">
        <v>630</v>
      </c>
      <c r="C895" s="554"/>
      <c r="D895" s="555" t="s">
        <v>160</v>
      </c>
      <c r="E895" s="556"/>
      <c r="F895" s="16" t="s">
        <v>181</v>
      </c>
      <c r="G895" s="18">
        <v>1.37</v>
      </c>
      <c r="H895" s="19">
        <v>3.51</v>
      </c>
      <c r="I895" s="19">
        <v>4.8099999999999996</v>
      </c>
    </row>
    <row r="896" spans="1:9" ht="15" customHeight="1">
      <c r="A896" s="1"/>
      <c r="B896" s="1"/>
      <c r="C896" s="1"/>
      <c r="D896" s="1"/>
      <c r="E896" s="1"/>
      <c r="F896" s="1"/>
      <c r="G896" s="549" t="s">
        <v>78</v>
      </c>
      <c r="H896" s="550"/>
      <c r="I896" s="20">
        <v>9.76</v>
      </c>
    </row>
    <row r="897" spans="1:9" ht="15" customHeight="1">
      <c r="A897" s="1"/>
      <c r="B897" s="1"/>
      <c r="C897" s="1"/>
      <c r="D897" s="1"/>
      <c r="E897" s="1"/>
      <c r="F897" s="1"/>
      <c r="G897" s="545" t="s">
        <v>50</v>
      </c>
      <c r="H897" s="546"/>
      <c r="I897" s="3">
        <v>80.61</v>
      </c>
    </row>
    <row r="898" spans="1:9" ht="9.9499999999999993" customHeight="1">
      <c r="A898" s="1"/>
      <c r="B898" s="1"/>
      <c r="C898" s="1"/>
      <c r="D898" s="540" t="s">
        <v>48</v>
      </c>
      <c r="E898" s="541"/>
      <c r="F898" s="541"/>
      <c r="G898" s="1"/>
      <c r="H898" s="1"/>
      <c r="I898" s="1"/>
    </row>
    <row r="899" spans="1:9" ht="20.100000000000001" customHeight="1">
      <c r="A899" s="542" t="s">
        <v>726</v>
      </c>
      <c r="B899" s="543"/>
      <c r="C899" s="543"/>
      <c r="D899" s="543"/>
      <c r="E899" s="543"/>
      <c r="F899" s="543"/>
      <c r="G899" s="543"/>
      <c r="H899" s="543"/>
      <c r="I899" s="543"/>
    </row>
    <row r="900" spans="1:9" ht="15" customHeight="1">
      <c r="A900" s="547" t="s">
        <v>145</v>
      </c>
      <c r="B900" s="548"/>
      <c r="C900" s="548"/>
      <c r="D900" s="551" t="s">
        <v>54</v>
      </c>
      <c r="E900" s="552"/>
      <c r="F900" s="15" t="s">
        <v>55</v>
      </c>
      <c r="G900" s="15" t="s">
        <v>56</v>
      </c>
      <c r="H900" s="15" t="s">
        <v>57</v>
      </c>
      <c r="I900" s="15" t="s">
        <v>58</v>
      </c>
    </row>
    <row r="901" spans="1:9" ht="15" customHeight="1">
      <c r="A901" s="16" t="s">
        <v>225</v>
      </c>
      <c r="B901" s="553" t="s">
        <v>226</v>
      </c>
      <c r="C901" s="554"/>
      <c r="D901" s="555" t="s">
        <v>160</v>
      </c>
      <c r="E901" s="556"/>
      <c r="F901" s="16" t="s">
        <v>181</v>
      </c>
      <c r="G901" s="18">
        <v>2</v>
      </c>
      <c r="H901" s="19">
        <v>14.02</v>
      </c>
      <c r="I901" s="19">
        <v>28.04</v>
      </c>
    </row>
    <row r="902" spans="1:9" ht="15" customHeight="1">
      <c r="A902" s="16" t="s">
        <v>182</v>
      </c>
      <c r="B902" s="553" t="s">
        <v>183</v>
      </c>
      <c r="C902" s="554"/>
      <c r="D902" s="555" t="s">
        <v>160</v>
      </c>
      <c r="E902" s="556"/>
      <c r="F902" s="16" t="s">
        <v>181</v>
      </c>
      <c r="G902" s="18">
        <v>16</v>
      </c>
      <c r="H902" s="19">
        <v>11.65</v>
      </c>
      <c r="I902" s="19">
        <v>186.4</v>
      </c>
    </row>
    <row r="903" spans="1:9" ht="15" customHeight="1">
      <c r="A903" s="1"/>
      <c r="B903" s="1"/>
      <c r="C903" s="1"/>
      <c r="D903" s="1"/>
      <c r="E903" s="1"/>
      <c r="F903" s="1"/>
      <c r="G903" s="549" t="s">
        <v>150</v>
      </c>
      <c r="H903" s="550"/>
      <c r="I903" s="20">
        <v>214.44</v>
      </c>
    </row>
    <row r="904" spans="1:9" ht="15" customHeight="1">
      <c r="A904" s="547" t="s">
        <v>53</v>
      </c>
      <c r="B904" s="548"/>
      <c r="C904" s="548"/>
      <c r="D904" s="551" t="s">
        <v>54</v>
      </c>
      <c r="E904" s="552"/>
      <c r="F904" s="15" t="s">
        <v>55</v>
      </c>
      <c r="G904" s="15" t="s">
        <v>56</v>
      </c>
      <c r="H904" s="15" t="s">
        <v>57</v>
      </c>
      <c r="I904" s="15" t="s">
        <v>58</v>
      </c>
    </row>
    <row r="905" spans="1:9" ht="15" customHeight="1">
      <c r="A905" s="16" t="s">
        <v>727</v>
      </c>
      <c r="B905" s="553" t="s">
        <v>728</v>
      </c>
      <c r="C905" s="554"/>
      <c r="D905" s="555" t="s">
        <v>160</v>
      </c>
      <c r="E905" s="556"/>
      <c r="F905" s="16" t="s">
        <v>161</v>
      </c>
      <c r="G905" s="18">
        <v>0.5</v>
      </c>
      <c r="H905" s="19">
        <v>88.75</v>
      </c>
      <c r="I905" s="19">
        <v>44.38</v>
      </c>
    </row>
    <row r="906" spans="1:9" ht="20.100000000000001" customHeight="1">
      <c r="A906" s="16" t="s">
        <v>661</v>
      </c>
      <c r="B906" s="553" t="s">
        <v>662</v>
      </c>
      <c r="C906" s="554"/>
      <c r="D906" s="555" t="s">
        <v>160</v>
      </c>
      <c r="E906" s="556"/>
      <c r="F906" s="16" t="s">
        <v>161</v>
      </c>
      <c r="G906" s="18">
        <v>0.436</v>
      </c>
      <c r="H906" s="19">
        <v>113.97</v>
      </c>
      <c r="I906" s="19">
        <v>49.69</v>
      </c>
    </row>
    <row r="907" spans="1:9" ht="15" customHeight="1">
      <c r="A907" s="16" t="s">
        <v>227</v>
      </c>
      <c r="B907" s="553" t="s">
        <v>228</v>
      </c>
      <c r="C907" s="554"/>
      <c r="D907" s="555" t="s">
        <v>160</v>
      </c>
      <c r="E907" s="556"/>
      <c r="F907" s="16" t="s">
        <v>229</v>
      </c>
      <c r="G907" s="18">
        <v>238.14</v>
      </c>
      <c r="H907" s="19">
        <v>0.68</v>
      </c>
      <c r="I907" s="19">
        <v>161.94</v>
      </c>
    </row>
    <row r="908" spans="1:9" ht="20.100000000000001" customHeight="1">
      <c r="A908" s="16" t="s">
        <v>663</v>
      </c>
      <c r="B908" s="553" t="s">
        <v>664</v>
      </c>
      <c r="C908" s="554"/>
      <c r="D908" s="555" t="s">
        <v>160</v>
      </c>
      <c r="E908" s="556"/>
      <c r="F908" s="16" t="s">
        <v>161</v>
      </c>
      <c r="G908" s="18">
        <v>0.61499999999999999</v>
      </c>
      <c r="H908" s="19">
        <v>94.92</v>
      </c>
      <c r="I908" s="19">
        <v>58.38</v>
      </c>
    </row>
    <row r="909" spans="1:9" ht="15" customHeight="1">
      <c r="A909" s="1"/>
      <c r="B909" s="1"/>
      <c r="C909" s="1"/>
      <c r="D909" s="1"/>
      <c r="E909" s="1"/>
      <c r="F909" s="1"/>
      <c r="G909" s="549" t="s">
        <v>63</v>
      </c>
      <c r="H909" s="550"/>
      <c r="I909" s="20">
        <v>314.39</v>
      </c>
    </row>
    <row r="910" spans="1:9" ht="15" customHeight="1">
      <c r="A910" s="547" t="s">
        <v>64</v>
      </c>
      <c r="B910" s="548"/>
      <c r="C910" s="548"/>
      <c r="D910" s="551" t="s">
        <v>54</v>
      </c>
      <c r="E910" s="552"/>
      <c r="F910" s="15" t="s">
        <v>55</v>
      </c>
      <c r="G910" s="15" t="s">
        <v>56</v>
      </c>
      <c r="H910" s="15" t="s">
        <v>57</v>
      </c>
      <c r="I910" s="15" t="s">
        <v>58</v>
      </c>
    </row>
    <row r="911" spans="1:9" ht="15" customHeight="1">
      <c r="A911" s="16" t="s">
        <v>191</v>
      </c>
      <c r="B911" s="553" t="s">
        <v>192</v>
      </c>
      <c r="C911" s="554"/>
      <c r="D911" s="555" t="s">
        <v>160</v>
      </c>
      <c r="E911" s="556"/>
      <c r="F911" s="16" t="s">
        <v>181</v>
      </c>
      <c r="G911" s="18">
        <v>16</v>
      </c>
      <c r="H911" s="19">
        <v>3.61</v>
      </c>
      <c r="I911" s="19">
        <v>57.76</v>
      </c>
    </row>
    <row r="912" spans="1:9" ht="15" customHeight="1">
      <c r="A912" s="16" t="s">
        <v>250</v>
      </c>
      <c r="B912" s="553" t="s">
        <v>251</v>
      </c>
      <c r="C912" s="554"/>
      <c r="D912" s="555" t="s">
        <v>160</v>
      </c>
      <c r="E912" s="556"/>
      <c r="F912" s="16" t="s">
        <v>181</v>
      </c>
      <c r="G912" s="18">
        <v>2</v>
      </c>
      <c r="H912" s="19">
        <v>3.52</v>
      </c>
      <c r="I912" s="19">
        <v>7.04</v>
      </c>
    </row>
    <row r="913" spans="1:9" ht="15" customHeight="1">
      <c r="A913" s="1"/>
      <c r="B913" s="1"/>
      <c r="C913" s="1"/>
      <c r="D913" s="1"/>
      <c r="E913" s="1"/>
      <c r="F913" s="1"/>
      <c r="G913" s="549" t="s">
        <v>78</v>
      </c>
      <c r="H913" s="550"/>
      <c r="I913" s="20">
        <v>64.8</v>
      </c>
    </row>
    <row r="914" spans="1:9" ht="15" customHeight="1">
      <c r="A914" s="1"/>
      <c r="B914" s="1"/>
      <c r="C914" s="1"/>
      <c r="D914" s="1"/>
      <c r="E914" s="1"/>
      <c r="F914" s="1"/>
      <c r="G914" s="545" t="s">
        <v>50</v>
      </c>
      <c r="H914" s="546"/>
      <c r="I914" s="3">
        <v>593.57000000000005</v>
      </c>
    </row>
    <row r="915" spans="1:9" ht="9.9499999999999993" customHeight="1">
      <c r="A915" s="1"/>
      <c r="B915" s="1"/>
      <c r="C915" s="1"/>
      <c r="D915" s="540" t="s">
        <v>48</v>
      </c>
      <c r="E915" s="541"/>
      <c r="F915" s="541"/>
      <c r="G915" s="1"/>
      <c r="H915" s="1"/>
      <c r="I915" s="1"/>
    </row>
    <row r="916" spans="1:9" ht="20.100000000000001" customHeight="1">
      <c r="A916" s="542" t="s">
        <v>729</v>
      </c>
      <c r="B916" s="543"/>
      <c r="C916" s="543"/>
      <c r="D916" s="543"/>
      <c r="E916" s="543"/>
      <c r="F916" s="543"/>
      <c r="G916" s="543"/>
      <c r="H916" s="543"/>
      <c r="I916" s="543"/>
    </row>
    <row r="917" spans="1:9" ht="15" customHeight="1">
      <c r="A917" s="547" t="s">
        <v>145</v>
      </c>
      <c r="B917" s="548"/>
      <c r="C917" s="548"/>
      <c r="D917" s="551" t="s">
        <v>54</v>
      </c>
      <c r="E917" s="552"/>
      <c r="F917" s="15" t="s">
        <v>55</v>
      </c>
      <c r="G917" s="15" t="s">
        <v>56</v>
      </c>
      <c r="H917" s="15" t="s">
        <v>57</v>
      </c>
      <c r="I917" s="15" t="s">
        <v>58</v>
      </c>
    </row>
    <row r="918" spans="1:9" ht="15" customHeight="1">
      <c r="A918" s="16" t="s">
        <v>625</v>
      </c>
      <c r="B918" s="553" t="s">
        <v>626</v>
      </c>
      <c r="C918" s="554"/>
      <c r="D918" s="555" t="s">
        <v>160</v>
      </c>
      <c r="E918" s="556"/>
      <c r="F918" s="16" t="s">
        <v>181</v>
      </c>
      <c r="G918" s="18">
        <v>0.08</v>
      </c>
      <c r="H918" s="19">
        <v>14.02</v>
      </c>
      <c r="I918" s="19">
        <v>1.1200000000000001</v>
      </c>
    </row>
    <row r="919" spans="1:9" ht="15" customHeight="1">
      <c r="A919" s="16" t="s">
        <v>182</v>
      </c>
      <c r="B919" s="553" t="s">
        <v>183</v>
      </c>
      <c r="C919" s="554"/>
      <c r="D919" s="555" t="s">
        <v>160</v>
      </c>
      <c r="E919" s="556"/>
      <c r="F919" s="16" t="s">
        <v>181</v>
      </c>
      <c r="G919" s="18">
        <v>0.08</v>
      </c>
      <c r="H919" s="19">
        <v>11.65</v>
      </c>
      <c r="I919" s="19">
        <v>0.93</v>
      </c>
    </row>
    <row r="920" spans="1:9" ht="15" customHeight="1">
      <c r="A920" s="1"/>
      <c r="B920" s="1"/>
      <c r="C920" s="1"/>
      <c r="D920" s="1"/>
      <c r="E920" s="1"/>
      <c r="F920" s="1"/>
      <c r="G920" s="549" t="s">
        <v>150</v>
      </c>
      <c r="H920" s="550"/>
      <c r="I920" s="20">
        <v>2.0499999999999998</v>
      </c>
    </row>
    <row r="921" spans="1:9" ht="15" customHeight="1">
      <c r="A921" s="547" t="s">
        <v>53</v>
      </c>
      <c r="B921" s="548"/>
      <c r="C921" s="548"/>
      <c r="D921" s="551" t="s">
        <v>54</v>
      </c>
      <c r="E921" s="552"/>
      <c r="F921" s="15" t="s">
        <v>55</v>
      </c>
      <c r="G921" s="15" t="s">
        <v>56</v>
      </c>
      <c r="H921" s="15" t="s">
        <v>57</v>
      </c>
      <c r="I921" s="15" t="s">
        <v>58</v>
      </c>
    </row>
    <row r="922" spans="1:9" ht="15" customHeight="1">
      <c r="A922" s="16" t="s">
        <v>730</v>
      </c>
      <c r="B922" s="553" t="s">
        <v>731</v>
      </c>
      <c r="C922" s="554"/>
      <c r="D922" s="555" t="s">
        <v>160</v>
      </c>
      <c r="E922" s="556"/>
      <c r="F922" s="16" t="s">
        <v>229</v>
      </c>
      <c r="G922" s="18">
        <v>1</v>
      </c>
      <c r="H922" s="19">
        <v>10.66</v>
      </c>
      <c r="I922" s="19">
        <v>10.66</v>
      </c>
    </row>
    <row r="923" spans="1:9" ht="20.100000000000001" customHeight="1">
      <c r="A923" s="16" t="s">
        <v>732</v>
      </c>
      <c r="B923" s="553" t="s">
        <v>733</v>
      </c>
      <c r="C923" s="554"/>
      <c r="D923" s="555" t="s">
        <v>160</v>
      </c>
      <c r="E923" s="556"/>
      <c r="F923" s="16" t="s">
        <v>186</v>
      </c>
      <c r="G923" s="18">
        <v>0.4</v>
      </c>
      <c r="H923" s="19">
        <v>0.22</v>
      </c>
      <c r="I923" s="19">
        <v>0.09</v>
      </c>
    </row>
    <row r="924" spans="1:9" ht="20.100000000000001" customHeight="1">
      <c r="A924" s="16" t="s">
        <v>734</v>
      </c>
      <c r="B924" s="553" t="s">
        <v>735</v>
      </c>
      <c r="C924" s="554"/>
      <c r="D924" s="555" t="s">
        <v>160</v>
      </c>
      <c r="E924" s="556"/>
      <c r="F924" s="16" t="s">
        <v>186</v>
      </c>
      <c r="G924" s="18">
        <v>0.4</v>
      </c>
      <c r="H924" s="19">
        <v>0.35</v>
      </c>
      <c r="I924" s="19">
        <v>0.14000000000000001</v>
      </c>
    </row>
    <row r="925" spans="1:9" ht="20.100000000000001" customHeight="1">
      <c r="A925" s="16" t="s">
        <v>736</v>
      </c>
      <c r="B925" s="553" t="s">
        <v>737</v>
      </c>
      <c r="C925" s="554"/>
      <c r="D925" s="555" t="s">
        <v>160</v>
      </c>
      <c r="E925" s="556"/>
      <c r="F925" s="16" t="s">
        <v>229</v>
      </c>
      <c r="G925" s="18">
        <v>0.02</v>
      </c>
      <c r="H925" s="19">
        <v>25</v>
      </c>
      <c r="I925" s="19">
        <v>0.5</v>
      </c>
    </row>
    <row r="926" spans="1:9" ht="15" customHeight="1">
      <c r="A926" s="1"/>
      <c r="B926" s="1"/>
      <c r="C926" s="1"/>
      <c r="D926" s="1"/>
      <c r="E926" s="1"/>
      <c r="F926" s="1"/>
      <c r="G926" s="549" t="s">
        <v>63</v>
      </c>
      <c r="H926" s="550"/>
      <c r="I926" s="20">
        <v>11.39</v>
      </c>
    </row>
    <row r="927" spans="1:9" ht="15" customHeight="1">
      <c r="A927" s="547" t="s">
        <v>64</v>
      </c>
      <c r="B927" s="548"/>
      <c r="C927" s="548"/>
      <c r="D927" s="551" t="s">
        <v>54</v>
      </c>
      <c r="E927" s="552"/>
      <c r="F927" s="15" t="s">
        <v>55</v>
      </c>
      <c r="G927" s="15" t="s">
        <v>56</v>
      </c>
      <c r="H927" s="15" t="s">
        <v>57</v>
      </c>
      <c r="I927" s="15" t="s">
        <v>58</v>
      </c>
    </row>
    <row r="928" spans="1:9" ht="15" customHeight="1">
      <c r="A928" s="16" t="s">
        <v>191</v>
      </c>
      <c r="B928" s="553" t="s">
        <v>192</v>
      </c>
      <c r="C928" s="554"/>
      <c r="D928" s="555" t="s">
        <v>160</v>
      </c>
      <c r="E928" s="556"/>
      <c r="F928" s="16" t="s">
        <v>181</v>
      </c>
      <c r="G928" s="18">
        <v>0.08</v>
      </c>
      <c r="H928" s="19">
        <v>3.61</v>
      </c>
      <c r="I928" s="19">
        <v>0.28999999999999998</v>
      </c>
    </row>
    <row r="929" spans="1:9" ht="15" customHeight="1">
      <c r="A929" s="16" t="s">
        <v>631</v>
      </c>
      <c r="B929" s="553" t="s">
        <v>632</v>
      </c>
      <c r="C929" s="554"/>
      <c r="D929" s="555" t="s">
        <v>160</v>
      </c>
      <c r="E929" s="556"/>
      <c r="F929" s="16" t="s">
        <v>181</v>
      </c>
      <c r="G929" s="18">
        <v>0.08</v>
      </c>
      <c r="H929" s="19">
        <v>3.44</v>
      </c>
      <c r="I929" s="19">
        <v>0.28000000000000003</v>
      </c>
    </row>
    <row r="930" spans="1:9" ht="15" customHeight="1">
      <c r="A930" s="1"/>
      <c r="B930" s="1"/>
      <c r="C930" s="1"/>
      <c r="D930" s="1"/>
      <c r="E930" s="1"/>
      <c r="F930" s="1"/>
      <c r="G930" s="549" t="s">
        <v>78</v>
      </c>
      <c r="H930" s="550"/>
      <c r="I930" s="20">
        <v>0.56999999999999995</v>
      </c>
    </row>
    <row r="931" spans="1:9" ht="15" customHeight="1">
      <c r="A931" s="1"/>
      <c r="B931" s="1"/>
      <c r="C931" s="1"/>
      <c r="D931" s="1"/>
      <c r="E931" s="1"/>
      <c r="F931" s="1"/>
      <c r="G931" s="545" t="s">
        <v>50</v>
      </c>
      <c r="H931" s="546"/>
      <c r="I931" s="3">
        <v>13.99</v>
      </c>
    </row>
    <row r="932" spans="1:9" ht="9.9499999999999993" customHeight="1">
      <c r="A932" s="1"/>
      <c r="B932" s="1"/>
      <c r="C932" s="1"/>
      <c r="D932" s="540" t="s">
        <v>48</v>
      </c>
      <c r="E932" s="541"/>
      <c r="F932" s="541"/>
      <c r="G932" s="1"/>
      <c r="H932" s="1"/>
      <c r="I932" s="1"/>
    </row>
    <row r="933" spans="1:9" ht="20.100000000000001" customHeight="1">
      <c r="A933" s="542" t="s">
        <v>738</v>
      </c>
      <c r="B933" s="543"/>
      <c r="C933" s="543"/>
      <c r="D933" s="543"/>
      <c r="E933" s="543"/>
      <c r="F933" s="543"/>
      <c r="G933" s="543"/>
      <c r="H933" s="543"/>
      <c r="I933" s="543"/>
    </row>
    <row r="934" spans="1:9" ht="15" customHeight="1">
      <c r="A934" s="547" t="s">
        <v>145</v>
      </c>
      <c r="B934" s="548"/>
      <c r="C934" s="548"/>
      <c r="D934" s="551" t="s">
        <v>54</v>
      </c>
      <c r="E934" s="552"/>
      <c r="F934" s="15" t="s">
        <v>55</v>
      </c>
      <c r="G934" s="15" t="s">
        <v>56</v>
      </c>
      <c r="H934" s="15" t="s">
        <v>57</v>
      </c>
      <c r="I934" s="15" t="s">
        <v>58</v>
      </c>
    </row>
    <row r="935" spans="1:9" ht="15" customHeight="1">
      <c r="A935" s="16" t="s">
        <v>182</v>
      </c>
      <c r="B935" s="553" t="s">
        <v>183</v>
      </c>
      <c r="C935" s="554"/>
      <c r="D935" s="555" t="s">
        <v>160</v>
      </c>
      <c r="E935" s="556"/>
      <c r="F935" s="16" t="s">
        <v>181</v>
      </c>
      <c r="G935" s="18">
        <v>4</v>
      </c>
      <c r="H935" s="19">
        <v>11.65</v>
      </c>
      <c r="I935" s="19">
        <v>46.6</v>
      </c>
    </row>
    <row r="936" spans="1:9" ht="15" customHeight="1">
      <c r="A936" s="1"/>
      <c r="B936" s="1"/>
      <c r="C936" s="1"/>
      <c r="D936" s="1"/>
      <c r="E936" s="1"/>
      <c r="F936" s="1"/>
      <c r="G936" s="549" t="s">
        <v>150</v>
      </c>
      <c r="H936" s="550"/>
      <c r="I936" s="20">
        <v>46.6</v>
      </c>
    </row>
    <row r="937" spans="1:9" ht="15" customHeight="1">
      <c r="A937" s="547" t="s">
        <v>53</v>
      </c>
      <c r="B937" s="548"/>
      <c r="C937" s="548"/>
      <c r="D937" s="551" t="s">
        <v>54</v>
      </c>
      <c r="E937" s="552"/>
      <c r="F937" s="15" t="s">
        <v>55</v>
      </c>
      <c r="G937" s="15" t="s">
        <v>56</v>
      </c>
      <c r="H937" s="15" t="s">
        <v>57</v>
      </c>
      <c r="I937" s="15" t="s">
        <v>58</v>
      </c>
    </row>
    <row r="938" spans="1:9" ht="20.100000000000001" customHeight="1">
      <c r="A938" s="16" t="s">
        <v>661</v>
      </c>
      <c r="B938" s="553" t="s">
        <v>662</v>
      </c>
      <c r="C938" s="554"/>
      <c r="D938" s="555" t="s">
        <v>160</v>
      </c>
      <c r="E938" s="556"/>
      <c r="F938" s="16" t="s">
        <v>161</v>
      </c>
      <c r="G938" s="18">
        <v>1.216</v>
      </c>
      <c r="H938" s="19">
        <v>113.97</v>
      </c>
      <c r="I938" s="19">
        <v>138.59</v>
      </c>
    </row>
    <row r="939" spans="1:9" ht="15" customHeight="1">
      <c r="A939" s="16" t="s">
        <v>739</v>
      </c>
      <c r="B939" s="553" t="s">
        <v>740</v>
      </c>
      <c r="C939" s="554"/>
      <c r="D939" s="555" t="s">
        <v>160</v>
      </c>
      <c r="E939" s="556"/>
      <c r="F939" s="16" t="s">
        <v>229</v>
      </c>
      <c r="G939" s="18">
        <v>182</v>
      </c>
      <c r="H939" s="19">
        <v>0.95</v>
      </c>
      <c r="I939" s="19">
        <v>172.9</v>
      </c>
    </row>
    <row r="940" spans="1:9" ht="15" customHeight="1">
      <c r="A940" s="16" t="s">
        <v>227</v>
      </c>
      <c r="B940" s="553" t="s">
        <v>228</v>
      </c>
      <c r="C940" s="554"/>
      <c r="D940" s="555" t="s">
        <v>160</v>
      </c>
      <c r="E940" s="556"/>
      <c r="F940" s="16" t="s">
        <v>229</v>
      </c>
      <c r="G940" s="18">
        <v>182</v>
      </c>
      <c r="H940" s="19">
        <v>0.68</v>
      </c>
      <c r="I940" s="19">
        <v>123.76</v>
      </c>
    </row>
    <row r="941" spans="1:9" ht="15" customHeight="1">
      <c r="A941" s="1"/>
      <c r="B941" s="1"/>
      <c r="C941" s="1"/>
      <c r="D941" s="1"/>
      <c r="E941" s="1"/>
      <c r="F941" s="1"/>
      <c r="G941" s="549" t="s">
        <v>63</v>
      </c>
      <c r="H941" s="550"/>
      <c r="I941" s="20">
        <v>435.25</v>
      </c>
    </row>
    <row r="942" spans="1:9" ht="15" customHeight="1">
      <c r="A942" s="547" t="s">
        <v>64</v>
      </c>
      <c r="B942" s="548"/>
      <c r="C942" s="548"/>
      <c r="D942" s="551" t="s">
        <v>54</v>
      </c>
      <c r="E942" s="552"/>
      <c r="F942" s="15" t="s">
        <v>55</v>
      </c>
      <c r="G942" s="15" t="s">
        <v>56</v>
      </c>
      <c r="H942" s="15" t="s">
        <v>57</v>
      </c>
      <c r="I942" s="15" t="s">
        <v>58</v>
      </c>
    </row>
    <row r="943" spans="1:9" ht="15" customHeight="1">
      <c r="A943" s="16" t="s">
        <v>191</v>
      </c>
      <c r="B943" s="553" t="s">
        <v>192</v>
      </c>
      <c r="C943" s="554"/>
      <c r="D943" s="555" t="s">
        <v>160</v>
      </c>
      <c r="E943" s="556"/>
      <c r="F943" s="16" t="s">
        <v>181</v>
      </c>
      <c r="G943" s="18">
        <v>4</v>
      </c>
      <c r="H943" s="19">
        <v>3.61</v>
      </c>
      <c r="I943" s="19">
        <v>14.44</v>
      </c>
    </row>
    <row r="944" spans="1:9" ht="15" customHeight="1">
      <c r="A944" s="1"/>
      <c r="B944" s="1"/>
      <c r="C944" s="1"/>
      <c r="D944" s="1"/>
      <c r="E944" s="1"/>
      <c r="F944" s="1"/>
      <c r="G944" s="549" t="s">
        <v>78</v>
      </c>
      <c r="H944" s="550"/>
      <c r="I944" s="20">
        <v>14.44</v>
      </c>
    </row>
    <row r="945" spans="1:9" ht="15" customHeight="1">
      <c r="A945" s="1"/>
      <c r="B945" s="1"/>
      <c r="C945" s="1"/>
      <c r="D945" s="1"/>
      <c r="E945" s="1"/>
      <c r="F945" s="1"/>
      <c r="G945" s="545" t="s">
        <v>50</v>
      </c>
      <c r="H945" s="546"/>
      <c r="I945" s="3">
        <v>496.29</v>
      </c>
    </row>
    <row r="946" spans="1:9" ht="9.9499999999999993" customHeight="1">
      <c r="A946" s="1"/>
      <c r="B946" s="1"/>
      <c r="C946" s="1"/>
      <c r="D946" s="540" t="s">
        <v>48</v>
      </c>
      <c r="E946" s="541"/>
      <c r="F946" s="541"/>
      <c r="G946" s="1"/>
      <c r="H946" s="1"/>
      <c r="I946" s="1"/>
    </row>
    <row r="947" spans="1:9" ht="20.100000000000001" customHeight="1">
      <c r="A947" s="542" t="s">
        <v>741</v>
      </c>
      <c r="B947" s="543"/>
      <c r="C947" s="543"/>
      <c r="D947" s="543"/>
      <c r="E947" s="543"/>
      <c r="F947" s="543"/>
      <c r="G947" s="543"/>
      <c r="H947" s="543"/>
      <c r="I947" s="543"/>
    </row>
    <row r="948" spans="1:9" ht="15" customHeight="1">
      <c r="A948" s="547" t="s">
        <v>145</v>
      </c>
      <c r="B948" s="548"/>
      <c r="C948" s="548"/>
      <c r="D948" s="551" t="s">
        <v>54</v>
      </c>
      <c r="E948" s="552"/>
      <c r="F948" s="15" t="s">
        <v>55</v>
      </c>
      <c r="G948" s="15" t="s">
        <v>56</v>
      </c>
      <c r="H948" s="15" t="s">
        <v>57</v>
      </c>
      <c r="I948" s="15" t="s">
        <v>58</v>
      </c>
    </row>
    <row r="949" spans="1:9" ht="15" customHeight="1">
      <c r="A949" s="16" t="s">
        <v>225</v>
      </c>
      <c r="B949" s="553" t="s">
        <v>226</v>
      </c>
      <c r="C949" s="554"/>
      <c r="D949" s="555" t="s">
        <v>160</v>
      </c>
      <c r="E949" s="556"/>
      <c r="F949" s="16" t="s">
        <v>181</v>
      </c>
      <c r="G949" s="18">
        <v>1.52</v>
      </c>
      <c r="H949" s="19">
        <v>14.02</v>
      </c>
      <c r="I949" s="19">
        <v>21.31</v>
      </c>
    </row>
    <row r="950" spans="1:9" ht="15" customHeight="1">
      <c r="A950" s="16" t="s">
        <v>182</v>
      </c>
      <c r="B950" s="553" t="s">
        <v>183</v>
      </c>
      <c r="C950" s="554"/>
      <c r="D950" s="555" t="s">
        <v>160</v>
      </c>
      <c r="E950" s="556"/>
      <c r="F950" s="16" t="s">
        <v>181</v>
      </c>
      <c r="G950" s="18">
        <v>0.91</v>
      </c>
      <c r="H950" s="19">
        <v>11.65</v>
      </c>
      <c r="I950" s="19">
        <v>10.6</v>
      </c>
    </row>
    <row r="951" spans="1:9" ht="15" customHeight="1">
      <c r="A951" s="1"/>
      <c r="B951" s="1"/>
      <c r="C951" s="1"/>
      <c r="D951" s="1"/>
      <c r="E951" s="1"/>
      <c r="F951" s="1"/>
      <c r="G951" s="549" t="s">
        <v>150</v>
      </c>
      <c r="H951" s="550"/>
      <c r="I951" s="20">
        <v>31.91</v>
      </c>
    </row>
    <row r="952" spans="1:9" ht="15" customHeight="1">
      <c r="A952" s="547" t="s">
        <v>53</v>
      </c>
      <c r="B952" s="548"/>
      <c r="C952" s="548"/>
      <c r="D952" s="551" t="s">
        <v>54</v>
      </c>
      <c r="E952" s="552"/>
      <c r="F952" s="15" t="s">
        <v>55</v>
      </c>
      <c r="G952" s="15" t="s">
        <v>56</v>
      </c>
      <c r="H952" s="15" t="s">
        <v>57</v>
      </c>
      <c r="I952" s="15" t="s">
        <v>58</v>
      </c>
    </row>
    <row r="953" spans="1:9" ht="15" customHeight="1">
      <c r="A953" s="16" t="s">
        <v>742</v>
      </c>
      <c r="B953" s="553" t="s">
        <v>743</v>
      </c>
      <c r="C953" s="554"/>
      <c r="D953" s="555" t="s">
        <v>160</v>
      </c>
      <c r="E953" s="556"/>
      <c r="F953" s="16" t="s">
        <v>186</v>
      </c>
      <c r="G953" s="18">
        <v>68</v>
      </c>
      <c r="H953" s="19">
        <v>0.35</v>
      </c>
      <c r="I953" s="19">
        <v>23.8</v>
      </c>
    </row>
    <row r="954" spans="1:9" ht="15" customHeight="1">
      <c r="A954" s="1"/>
      <c r="B954" s="1"/>
      <c r="C954" s="1"/>
      <c r="D954" s="1"/>
      <c r="E954" s="1"/>
      <c r="F954" s="1"/>
      <c r="G954" s="549" t="s">
        <v>63</v>
      </c>
      <c r="H954" s="550"/>
      <c r="I954" s="20">
        <v>23.8</v>
      </c>
    </row>
    <row r="955" spans="1:9" ht="15" customHeight="1">
      <c r="A955" s="547" t="s">
        <v>64</v>
      </c>
      <c r="B955" s="548"/>
      <c r="C955" s="548"/>
      <c r="D955" s="551" t="s">
        <v>54</v>
      </c>
      <c r="E955" s="552"/>
      <c r="F955" s="15" t="s">
        <v>55</v>
      </c>
      <c r="G955" s="15" t="s">
        <v>56</v>
      </c>
      <c r="H955" s="15" t="s">
        <v>57</v>
      </c>
      <c r="I955" s="15" t="s">
        <v>58</v>
      </c>
    </row>
    <row r="956" spans="1:9" ht="27.95" customHeight="1">
      <c r="A956" s="16" t="s">
        <v>744</v>
      </c>
      <c r="B956" s="553" t="s">
        <v>745</v>
      </c>
      <c r="C956" s="554"/>
      <c r="D956" s="555" t="s">
        <v>160</v>
      </c>
      <c r="E956" s="556"/>
      <c r="F956" s="16" t="s">
        <v>161</v>
      </c>
      <c r="G956" s="18">
        <v>3.2000000000000001E-2</v>
      </c>
      <c r="H956" s="19">
        <v>496.29</v>
      </c>
      <c r="I956" s="19">
        <v>15.88</v>
      </c>
    </row>
    <row r="957" spans="1:9" ht="15" customHeight="1">
      <c r="A957" s="16" t="s">
        <v>191</v>
      </c>
      <c r="B957" s="553" t="s">
        <v>192</v>
      </c>
      <c r="C957" s="554"/>
      <c r="D957" s="555" t="s">
        <v>160</v>
      </c>
      <c r="E957" s="556"/>
      <c r="F957" s="16" t="s">
        <v>181</v>
      </c>
      <c r="G957" s="18">
        <v>0.91</v>
      </c>
      <c r="H957" s="19">
        <v>3.61</v>
      </c>
      <c r="I957" s="19">
        <v>3.29</v>
      </c>
    </row>
    <row r="958" spans="1:9" ht="15" customHeight="1">
      <c r="A958" s="16" t="s">
        <v>250</v>
      </c>
      <c r="B958" s="553" t="s">
        <v>251</v>
      </c>
      <c r="C958" s="554"/>
      <c r="D958" s="555" t="s">
        <v>160</v>
      </c>
      <c r="E958" s="556"/>
      <c r="F958" s="16" t="s">
        <v>181</v>
      </c>
      <c r="G958" s="18">
        <v>1.52</v>
      </c>
      <c r="H958" s="19">
        <v>3.52</v>
      </c>
      <c r="I958" s="19">
        <v>5.35</v>
      </c>
    </row>
    <row r="959" spans="1:9" ht="15" customHeight="1">
      <c r="A959" s="1"/>
      <c r="B959" s="1"/>
      <c r="C959" s="1"/>
      <c r="D959" s="1"/>
      <c r="E959" s="1"/>
      <c r="F959" s="1"/>
      <c r="G959" s="549" t="s">
        <v>78</v>
      </c>
      <c r="H959" s="550"/>
      <c r="I959" s="20">
        <v>24.52</v>
      </c>
    </row>
    <row r="960" spans="1:9" ht="15" customHeight="1">
      <c r="A960" s="1"/>
      <c r="B960" s="1"/>
      <c r="C960" s="1"/>
      <c r="D960" s="1"/>
      <c r="E960" s="1"/>
      <c r="F960" s="1"/>
      <c r="G960" s="545" t="s">
        <v>50</v>
      </c>
      <c r="H960" s="546"/>
      <c r="I960" s="3">
        <v>80.209999999999994</v>
      </c>
    </row>
    <row r="961" spans="1:9" ht="9.9499999999999993" customHeight="1">
      <c r="A961" s="1"/>
      <c r="B961" s="1"/>
      <c r="C961" s="1"/>
      <c r="D961" s="540" t="s">
        <v>48</v>
      </c>
      <c r="E961" s="541"/>
      <c r="F961" s="541"/>
      <c r="G961" s="1"/>
      <c r="H961" s="1"/>
      <c r="I961" s="1"/>
    </row>
    <row r="962" spans="1:9" ht="20.100000000000001" customHeight="1">
      <c r="A962" s="542" t="s">
        <v>746</v>
      </c>
      <c r="B962" s="543"/>
      <c r="C962" s="543"/>
      <c r="D962" s="543"/>
      <c r="E962" s="543"/>
      <c r="F962" s="543"/>
      <c r="G962" s="543"/>
      <c r="H962" s="543"/>
      <c r="I962" s="543"/>
    </row>
    <row r="963" spans="1:9" ht="15" customHeight="1">
      <c r="A963" s="547" t="s">
        <v>145</v>
      </c>
      <c r="B963" s="548"/>
      <c r="C963" s="548"/>
      <c r="D963" s="551" t="s">
        <v>54</v>
      </c>
      <c r="E963" s="552"/>
      <c r="F963" s="15" t="s">
        <v>55</v>
      </c>
      <c r="G963" s="15" t="s">
        <v>56</v>
      </c>
      <c r="H963" s="15" t="s">
        <v>57</v>
      </c>
      <c r="I963" s="15" t="s">
        <v>58</v>
      </c>
    </row>
    <row r="964" spans="1:9" ht="15" customHeight="1">
      <c r="A964" s="16" t="s">
        <v>225</v>
      </c>
      <c r="B964" s="553" t="s">
        <v>226</v>
      </c>
      <c r="C964" s="554"/>
      <c r="D964" s="555" t="s">
        <v>160</v>
      </c>
      <c r="E964" s="556"/>
      <c r="F964" s="16" t="s">
        <v>181</v>
      </c>
      <c r="G964" s="18">
        <v>0.6</v>
      </c>
      <c r="H964" s="19">
        <v>14.02</v>
      </c>
      <c r="I964" s="19">
        <v>8.41</v>
      </c>
    </row>
    <row r="965" spans="1:9" ht="15" customHeight="1">
      <c r="A965" s="16" t="s">
        <v>182</v>
      </c>
      <c r="B965" s="553" t="s">
        <v>183</v>
      </c>
      <c r="C965" s="554"/>
      <c r="D965" s="555" t="s">
        <v>160</v>
      </c>
      <c r="E965" s="556"/>
      <c r="F965" s="16" t="s">
        <v>181</v>
      </c>
      <c r="G965" s="18">
        <v>0.6</v>
      </c>
      <c r="H965" s="19">
        <v>11.65</v>
      </c>
      <c r="I965" s="19">
        <v>6.99</v>
      </c>
    </row>
    <row r="966" spans="1:9" ht="15" customHeight="1">
      <c r="A966" s="1"/>
      <c r="B966" s="1"/>
      <c r="C966" s="1"/>
      <c r="D966" s="1"/>
      <c r="E966" s="1"/>
      <c r="F966" s="1"/>
      <c r="G966" s="549" t="s">
        <v>150</v>
      </c>
      <c r="H966" s="550"/>
      <c r="I966" s="20">
        <v>15.4</v>
      </c>
    </row>
    <row r="967" spans="1:9" ht="15" customHeight="1">
      <c r="A967" s="547" t="s">
        <v>64</v>
      </c>
      <c r="B967" s="548"/>
      <c r="C967" s="548"/>
      <c r="D967" s="551" t="s">
        <v>54</v>
      </c>
      <c r="E967" s="552"/>
      <c r="F967" s="15" t="s">
        <v>55</v>
      </c>
      <c r="G967" s="15" t="s">
        <v>56</v>
      </c>
      <c r="H967" s="15" t="s">
        <v>57</v>
      </c>
      <c r="I967" s="15" t="s">
        <v>58</v>
      </c>
    </row>
    <row r="968" spans="1:9" ht="27.95" customHeight="1">
      <c r="A968" s="16" t="s">
        <v>744</v>
      </c>
      <c r="B968" s="553" t="s">
        <v>745</v>
      </c>
      <c r="C968" s="554"/>
      <c r="D968" s="555" t="s">
        <v>160</v>
      </c>
      <c r="E968" s="556"/>
      <c r="F968" s="16" t="s">
        <v>161</v>
      </c>
      <c r="G968" s="18">
        <v>0.02</v>
      </c>
      <c r="H968" s="19">
        <v>496.29</v>
      </c>
      <c r="I968" s="19">
        <v>9.93</v>
      </c>
    </row>
    <row r="969" spans="1:9" ht="15" customHeight="1">
      <c r="A969" s="16" t="s">
        <v>191</v>
      </c>
      <c r="B969" s="553" t="s">
        <v>192</v>
      </c>
      <c r="C969" s="554"/>
      <c r="D969" s="555" t="s">
        <v>160</v>
      </c>
      <c r="E969" s="556"/>
      <c r="F969" s="16" t="s">
        <v>181</v>
      </c>
      <c r="G969" s="18">
        <v>0.6</v>
      </c>
      <c r="H969" s="19">
        <v>3.61</v>
      </c>
      <c r="I969" s="19">
        <v>2.17</v>
      </c>
    </row>
    <row r="970" spans="1:9" ht="15" customHeight="1">
      <c r="A970" s="16" t="s">
        <v>250</v>
      </c>
      <c r="B970" s="553" t="s">
        <v>251</v>
      </c>
      <c r="C970" s="554"/>
      <c r="D970" s="555" t="s">
        <v>160</v>
      </c>
      <c r="E970" s="556"/>
      <c r="F970" s="16" t="s">
        <v>181</v>
      </c>
      <c r="G970" s="18">
        <v>0.6</v>
      </c>
      <c r="H970" s="19">
        <v>3.52</v>
      </c>
      <c r="I970" s="19">
        <v>2.11</v>
      </c>
    </row>
    <row r="971" spans="1:9" ht="15" customHeight="1">
      <c r="A971" s="1"/>
      <c r="B971" s="1"/>
      <c r="C971" s="1"/>
      <c r="D971" s="1"/>
      <c r="E971" s="1"/>
      <c r="F971" s="1"/>
      <c r="G971" s="549" t="s">
        <v>78</v>
      </c>
      <c r="H971" s="550"/>
      <c r="I971" s="20">
        <v>14.21</v>
      </c>
    </row>
    <row r="972" spans="1:9" ht="15" customHeight="1">
      <c r="A972" s="1"/>
      <c r="B972" s="1"/>
      <c r="C972" s="1"/>
      <c r="D972" s="1"/>
      <c r="E972" s="1"/>
      <c r="F972" s="1"/>
      <c r="G972" s="545" t="s">
        <v>50</v>
      </c>
      <c r="H972" s="546"/>
      <c r="I972" s="3">
        <v>29.55</v>
      </c>
    </row>
    <row r="973" spans="1:9" ht="9.9499999999999993" customHeight="1">
      <c r="A973" s="1"/>
      <c r="B973" s="1"/>
      <c r="C973" s="1"/>
      <c r="D973" s="540" t="s">
        <v>48</v>
      </c>
      <c r="E973" s="541"/>
      <c r="F973" s="541"/>
      <c r="G973" s="1"/>
      <c r="H973" s="1"/>
      <c r="I973" s="1"/>
    </row>
    <row r="974" spans="1:9" ht="20.100000000000001" customHeight="1">
      <c r="A974" s="542" t="s">
        <v>747</v>
      </c>
      <c r="B974" s="543"/>
      <c r="C974" s="543"/>
      <c r="D974" s="543"/>
      <c r="E974" s="543"/>
      <c r="F974" s="543"/>
      <c r="G974" s="543"/>
      <c r="H974" s="543"/>
      <c r="I974" s="543"/>
    </row>
    <row r="975" spans="1:9" ht="15" customHeight="1">
      <c r="A975" s="547" t="s">
        <v>145</v>
      </c>
      <c r="B975" s="548"/>
      <c r="C975" s="548"/>
      <c r="D975" s="551" t="s">
        <v>54</v>
      </c>
      <c r="E975" s="552"/>
      <c r="F975" s="15" t="s">
        <v>55</v>
      </c>
      <c r="G975" s="15" t="s">
        <v>56</v>
      </c>
      <c r="H975" s="15" t="s">
        <v>57</v>
      </c>
      <c r="I975" s="15" t="s">
        <v>58</v>
      </c>
    </row>
    <row r="976" spans="1:9" ht="15" customHeight="1">
      <c r="A976" s="16" t="s">
        <v>652</v>
      </c>
      <c r="B976" s="553" t="s">
        <v>653</v>
      </c>
      <c r="C976" s="554"/>
      <c r="D976" s="555" t="s">
        <v>160</v>
      </c>
      <c r="E976" s="556"/>
      <c r="F976" s="16" t="s">
        <v>181</v>
      </c>
      <c r="G976" s="18">
        <v>0.35</v>
      </c>
      <c r="H976" s="19">
        <v>14.02</v>
      </c>
      <c r="I976" s="19">
        <v>4.91</v>
      </c>
    </row>
    <row r="977" spans="1:9" ht="15" customHeight="1">
      <c r="A977" s="16" t="s">
        <v>182</v>
      </c>
      <c r="B977" s="553" t="s">
        <v>183</v>
      </c>
      <c r="C977" s="554"/>
      <c r="D977" s="555" t="s">
        <v>160</v>
      </c>
      <c r="E977" s="556"/>
      <c r="F977" s="16" t="s">
        <v>181</v>
      </c>
      <c r="G977" s="18">
        <v>0.25</v>
      </c>
      <c r="H977" s="19">
        <v>11.65</v>
      </c>
      <c r="I977" s="19">
        <v>2.91</v>
      </c>
    </row>
    <row r="978" spans="1:9" ht="15" customHeight="1">
      <c r="A978" s="1"/>
      <c r="B978" s="1"/>
      <c r="C978" s="1"/>
      <c r="D978" s="1"/>
      <c r="E978" s="1"/>
      <c r="F978" s="1"/>
      <c r="G978" s="549" t="s">
        <v>150</v>
      </c>
      <c r="H978" s="550"/>
      <c r="I978" s="20">
        <v>7.82</v>
      </c>
    </row>
    <row r="979" spans="1:9" ht="15" customHeight="1">
      <c r="A979" s="547" t="s">
        <v>53</v>
      </c>
      <c r="B979" s="548"/>
      <c r="C979" s="548"/>
      <c r="D979" s="551" t="s">
        <v>54</v>
      </c>
      <c r="E979" s="552"/>
      <c r="F979" s="15" t="s">
        <v>55</v>
      </c>
      <c r="G979" s="15" t="s">
        <v>56</v>
      </c>
      <c r="H979" s="15" t="s">
        <v>57</v>
      </c>
      <c r="I979" s="15" t="s">
        <v>58</v>
      </c>
    </row>
    <row r="980" spans="1:9" ht="15" customHeight="1">
      <c r="A980" s="16" t="s">
        <v>748</v>
      </c>
      <c r="B980" s="553" t="s">
        <v>749</v>
      </c>
      <c r="C980" s="554"/>
      <c r="D980" s="555" t="s">
        <v>160</v>
      </c>
      <c r="E980" s="556"/>
      <c r="F980" s="16" t="s">
        <v>656</v>
      </c>
      <c r="G980" s="18">
        <v>0.36</v>
      </c>
      <c r="H980" s="19">
        <v>6.72</v>
      </c>
      <c r="I980" s="19">
        <v>2.42</v>
      </c>
    </row>
    <row r="981" spans="1:9" ht="20.100000000000001" customHeight="1">
      <c r="A981" s="16" t="s">
        <v>750</v>
      </c>
      <c r="B981" s="553" t="s">
        <v>751</v>
      </c>
      <c r="C981" s="554"/>
      <c r="D981" s="555" t="s">
        <v>160</v>
      </c>
      <c r="E981" s="556"/>
      <c r="F981" s="16" t="s">
        <v>186</v>
      </c>
      <c r="G981" s="18">
        <v>0.3</v>
      </c>
      <c r="H981" s="19">
        <v>0.74</v>
      </c>
      <c r="I981" s="19">
        <v>0.22</v>
      </c>
    </row>
    <row r="982" spans="1:9" ht="15" customHeight="1">
      <c r="A982" s="1"/>
      <c r="B982" s="1"/>
      <c r="C982" s="1"/>
      <c r="D982" s="1"/>
      <c r="E982" s="1"/>
      <c r="F982" s="1"/>
      <c r="G982" s="549" t="s">
        <v>63</v>
      </c>
      <c r="H982" s="550"/>
      <c r="I982" s="20">
        <v>2.64</v>
      </c>
    </row>
    <row r="983" spans="1:9" ht="15" customHeight="1">
      <c r="A983" s="547" t="s">
        <v>64</v>
      </c>
      <c r="B983" s="548"/>
      <c r="C983" s="548"/>
      <c r="D983" s="551" t="s">
        <v>54</v>
      </c>
      <c r="E983" s="552"/>
      <c r="F983" s="15" t="s">
        <v>55</v>
      </c>
      <c r="G983" s="15" t="s">
        <v>56</v>
      </c>
      <c r="H983" s="15" t="s">
        <v>57</v>
      </c>
      <c r="I983" s="15" t="s">
        <v>58</v>
      </c>
    </row>
    <row r="984" spans="1:9" ht="15" customHeight="1">
      <c r="A984" s="16" t="s">
        <v>191</v>
      </c>
      <c r="B984" s="553" t="s">
        <v>192</v>
      </c>
      <c r="C984" s="554"/>
      <c r="D984" s="555" t="s">
        <v>160</v>
      </c>
      <c r="E984" s="556"/>
      <c r="F984" s="16" t="s">
        <v>181</v>
      </c>
      <c r="G984" s="18">
        <v>0.25</v>
      </c>
      <c r="H984" s="19">
        <v>3.61</v>
      </c>
      <c r="I984" s="19">
        <v>0.9</v>
      </c>
    </row>
    <row r="985" spans="1:9" ht="15" customHeight="1">
      <c r="A985" s="16" t="s">
        <v>657</v>
      </c>
      <c r="B985" s="553" t="s">
        <v>658</v>
      </c>
      <c r="C985" s="554"/>
      <c r="D985" s="555" t="s">
        <v>160</v>
      </c>
      <c r="E985" s="556"/>
      <c r="F985" s="16" t="s">
        <v>181</v>
      </c>
      <c r="G985" s="18">
        <v>0.35</v>
      </c>
      <c r="H985" s="19">
        <v>3.71</v>
      </c>
      <c r="I985" s="19">
        <v>1.3</v>
      </c>
    </row>
    <row r="986" spans="1:9" ht="15" customHeight="1">
      <c r="A986" s="1"/>
      <c r="B986" s="1"/>
      <c r="C986" s="1"/>
      <c r="D986" s="1"/>
      <c r="E986" s="1"/>
      <c r="F986" s="1"/>
      <c r="G986" s="549" t="s">
        <v>78</v>
      </c>
      <c r="H986" s="550"/>
      <c r="I986" s="20">
        <v>2.2000000000000002</v>
      </c>
    </row>
    <row r="987" spans="1:9" ht="15" customHeight="1">
      <c r="A987" s="1"/>
      <c r="B987" s="1"/>
      <c r="C987" s="1"/>
      <c r="D987" s="1"/>
      <c r="E987" s="1"/>
      <c r="F987" s="1"/>
      <c r="G987" s="545" t="s">
        <v>50</v>
      </c>
      <c r="H987" s="546"/>
      <c r="I987" s="3">
        <v>12.65</v>
      </c>
    </row>
    <row r="988" spans="1:9" ht="9.9499999999999993" customHeight="1">
      <c r="A988" s="1"/>
      <c r="B988" s="1"/>
      <c r="C988" s="1"/>
      <c r="D988" s="540" t="s">
        <v>48</v>
      </c>
      <c r="E988" s="541"/>
      <c r="F988" s="541"/>
      <c r="G988" s="1"/>
      <c r="H988" s="1"/>
      <c r="I988" s="1"/>
    </row>
    <row r="989" spans="1:9" ht="20.100000000000001" customHeight="1">
      <c r="A989" s="542" t="s">
        <v>752</v>
      </c>
      <c r="B989" s="543"/>
      <c r="C989" s="543"/>
      <c r="D989" s="543"/>
      <c r="E989" s="543"/>
      <c r="F989" s="543"/>
      <c r="G989" s="543"/>
      <c r="H989" s="543"/>
      <c r="I989" s="543"/>
    </row>
    <row r="990" spans="1:9" ht="15" customHeight="1">
      <c r="A990" s="547" t="s">
        <v>145</v>
      </c>
      <c r="B990" s="548"/>
      <c r="C990" s="548"/>
      <c r="D990" s="551" t="s">
        <v>54</v>
      </c>
      <c r="E990" s="552"/>
      <c r="F990" s="15" t="s">
        <v>55</v>
      </c>
      <c r="G990" s="15" t="s">
        <v>56</v>
      </c>
      <c r="H990" s="15" t="s">
        <v>57</v>
      </c>
      <c r="I990" s="15" t="s">
        <v>58</v>
      </c>
    </row>
    <row r="991" spans="1:9" ht="15" customHeight="1">
      <c r="A991" s="16" t="s">
        <v>652</v>
      </c>
      <c r="B991" s="553" t="s">
        <v>653</v>
      </c>
      <c r="C991" s="554"/>
      <c r="D991" s="555" t="s">
        <v>160</v>
      </c>
      <c r="E991" s="556"/>
      <c r="F991" s="16" t="s">
        <v>181</v>
      </c>
      <c r="G991" s="18">
        <v>0.2</v>
      </c>
      <c r="H991" s="19">
        <v>14.02</v>
      </c>
      <c r="I991" s="19">
        <v>2.8</v>
      </c>
    </row>
    <row r="992" spans="1:9" ht="15" customHeight="1">
      <c r="A992" s="16" t="s">
        <v>182</v>
      </c>
      <c r="B992" s="553" t="s">
        <v>183</v>
      </c>
      <c r="C992" s="554"/>
      <c r="D992" s="555" t="s">
        <v>160</v>
      </c>
      <c r="E992" s="556"/>
      <c r="F992" s="16" t="s">
        <v>181</v>
      </c>
      <c r="G992" s="18">
        <v>0.1</v>
      </c>
      <c r="H992" s="19">
        <v>11.65</v>
      </c>
      <c r="I992" s="19">
        <v>1.17</v>
      </c>
    </row>
    <row r="993" spans="1:9" ht="15" customHeight="1">
      <c r="A993" s="1"/>
      <c r="B993" s="1"/>
      <c r="C993" s="1"/>
      <c r="D993" s="1"/>
      <c r="E993" s="1"/>
      <c r="F993" s="1"/>
      <c r="G993" s="549" t="s">
        <v>150</v>
      </c>
      <c r="H993" s="550"/>
      <c r="I993" s="20">
        <v>3.97</v>
      </c>
    </row>
    <row r="994" spans="1:9" ht="15" customHeight="1">
      <c r="A994" s="547" t="s">
        <v>53</v>
      </c>
      <c r="B994" s="548"/>
      <c r="C994" s="548"/>
      <c r="D994" s="551" t="s">
        <v>54</v>
      </c>
      <c r="E994" s="552"/>
      <c r="F994" s="15" t="s">
        <v>55</v>
      </c>
      <c r="G994" s="15" t="s">
        <v>56</v>
      </c>
      <c r="H994" s="15" t="s">
        <v>57</v>
      </c>
      <c r="I994" s="15" t="s">
        <v>58</v>
      </c>
    </row>
    <row r="995" spans="1:9" ht="15" customHeight="1">
      <c r="A995" s="16" t="s">
        <v>753</v>
      </c>
      <c r="B995" s="553" t="s">
        <v>754</v>
      </c>
      <c r="C995" s="554"/>
      <c r="D995" s="555" t="s">
        <v>160</v>
      </c>
      <c r="E995" s="556"/>
      <c r="F995" s="16" t="s">
        <v>656</v>
      </c>
      <c r="G995" s="18">
        <v>0.2</v>
      </c>
      <c r="H995" s="19">
        <v>7.61</v>
      </c>
      <c r="I995" s="19">
        <v>1.52</v>
      </c>
    </row>
    <row r="996" spans="1:9" ht="20.100000000000001" customHeight="1">
      <c r="A996" s="16" t="s">
        <v>750</v>
      </c>
      <c r="B996" s="553" t="s">
        <v>751</v>
      </c>
      <c r="C996" s="554"/>
      <c r="D996" s="555" t="s">
        <v>160</v>
      </c>
      <c r="E996" s="556"/>
      <c r="F996" s="16" t="s">
        <v>186</v>
      </c>
      <c r="G996" s="18">
        <v>0.5</v>
      </c>
      <c r="H996" s="19">
        <v>0.74</v>
      </c>
      <c r="I996" s="19">
        <v>0.37</v>
      </c>
    </row>
    <row r="997" spans="1:9" ht="15" customHeight="1">
      <c r="A997" s="1"/>
      <c r="B997" s="1"/>
      <c r="C997" s="1"/>
      <c r="D997" s="1"/>
      <c r="E997" s="1"/>
      <c r="F997" s="1"/>
      <c r="G997" s="549" t="s">
        <v>63</v>
      </c>
      <c r="H997" s="550"/>
      <c r="I997" s="20">
        <v>1.89</v>
      </c>
    </row>
    <row r="998" spans="1:9" ht="15" customHeight="1">
      <c r="A998" s="547" t="s">
        <v>64</v>
      </c>
      <c r="B998" s="548"/>
      <c r="C998" s="548"/>
      <c r="D998" s="551" t="s">
        <v>54</v>
      </c>
      <c r="E998" s="552"/>
      <c r="F998" s="15" t="s">
        <v>55</v>
      </c>
      <c r="G998" s="15" t="s">
        <v>56</v>
      </c>
      <c r="H998" s="15" t="s">
        <v>57</v>
      </c>
      <c r="I998" s="15" t="s">
        <v>58</v>
      </c>
    </row>
    <row r="999" spans="1:9" ht="15" customHeight="1">
      <c r="A999" s="16" t="s">
        <v>191</v>
      </c>
      <c r="B999" s="553" t="s">
        <v>192</v>
      </c>
      <c r="C999" s="554"/>
      <c r="D999" s="555" t="s">
        <v>160</v>
      </c>
      <c r="E999" s="556"/>
      <c r="F999" s="16" t="s">
        <v>181</v>
      </c>
      <c r="G999" s="18">
        <v>0.1</v>
      </c>
      <c r="H999" s="19">
        <v>3.61</v>
      </c>
      <c r="I999" s="19">
        <v>0.36</v>
      </c>
    </row>
    <row r="1000" spans="1:9" ht="15" customHeight="1">
      <c r="A1000" s="16" t="s">
        <v>657</v>
      </c>
      <c r="B1000" s="553" t="s">
        <v>658</v>
      </c>
      <c r="C1000" s="554"/>
      <c r="D1000" s="555" t="s">
        <v>160</v>
      </c>
      <c r="E1000" s="556"/>
      <c r="F1000" s="16" t="s">
        <v>181</v>
      </c>
      <c r="G1000" s="18">
        <v>0.2</v>
      </c>
      <c r="H1000" s="19">
        <v>3.71</v>
      </c>
      <c r="I1000" s="19">
        <v>0.74</v>
      </c>
    </row>
    <row r="1001" spans="1:9" ht="15" customHeight="1">
      <c r="A1001" s="1"/>
      <c r="B1001" s="1"/>
      <c r="C1001" s="1"/>
      <c r="D1001" s="1"/>
      <c r="E1001" s="1"/>
      <c r="F1001" s="1"/>
      <c r="G1001" s="549" t="s">
        <v>78</v>
      </c>
      <c r="H1001" s="550"/>
      <c r="I1001" s="20">
        <v>1.1000000000000001</v>
      </c>
    </row>
    <row r="1002" spans="1:9" ht="15" customHeight="1">
      <c r="A1002" s="1"/>
      <c r="B1002" s="1"/>
      <c r="C1002" s="1"/>
      <c r="D1002" s="1"/>
      <c r="E1002" s="1"/>
      <c r="F1002" s="1"/>
      <c r="G1002" s="545" t="s">
        <v>50</v>
      </c>
      <c r="H1002" s="546"/>
      <c r="I1002" s="3">
        <v>6.96</v>
      </c>
    </row>
    <row r="1003" spans="1:9" ht="9.9499999999999993" customHeight="1">
      <c r="A1003" s="1"/>
      <c r="B1003" s="1"/>
      <c r="C1003" s="1"/>
      <c r="D1003" s="540" t="s">
        <v>48</v>
      </c>
      <c r="E1003" s="541"/>
      <c r="F1003" s="541"/>
      <c r="G1003" s="1"/>
      <c r="H1003" s="1"/>
      <c r="I1003" s="1"/>
    </row>
    <row r="1004" spans="1:9" ht="20.100000000000001" customHeight="1">
      <c r="A1004" s="542" t="s">
        <v>755</v>
      </c>
      <c r="B1004" s="543"/>
      <c r="C1004" s="543"/>
      <c r="D1004" s="543"/>
      <c r="E1004" s="543"/>
      <c r="F1004" s="543"/>
      <c r="G1004" s="543"/>
      <c r="H1004" s="543"/>
      <c r="I1004" s="543"/>
    </row>
    <row r="1005" spans="1:9" ht="15" customHeight="1">
      <c r="A1005" s="547" t="s">
        <v>145</v>
      </c>
      <c r="B1005" s="548"/>
      <c r="C1005" s="548"/>
      <c r="D1005" s="551" t="s">
        <v>54</v>
      </c>
      <c r="E1005" s="552"/>
      <c r="F1005" s="15" t="s">
        <v>55</v>
      </c>
      <c r="G1005" s="15" t="s">
        <v>56</v>
      </c>
      <c r="H1005" s="15" t="s">
        <v>57</v>
      </c>
      <c r="I1005" s="15" t="s">
        <v>58</v>
      </c>
    </row>
    <row r="1006" spans="1:9" ht="15" customHeight="1">
      <c r="A1006" s="16" t="s">
        <v>652</v>
      </c>
      <c r="B1006" s="553" t="s">
        <v>653</v>
      </c>
      <c r="C1006" s="554"/>
      <c r="D1006" s="555" t="s">
        <v>160</v>
      </c>
      <c r="E1006" s="556"/>
      <c r="F1006" s="16" t="s">
        <v>181</v>
      </c>
      <c r="G1006" s="18">
        <v>0.4</v>
      </c>
      <c r="H1006" s="19">
        <v>14.02</v>
      </c>
      <c r="I1006" s="19">
        <v>5.61</v>
      </c>
    </row>
    <row r="1007" spans="1:9" ht="15" customHeight="1">
      <c r="A1007" s="16" t="s">
        <v>182</v>
      </c>
      <c r="B1007" s="553" t="s">
        <v>183</v>
      </c>
      <c r="C1007" s="554"/>
      <c r="D1007" s="555" t="s">
        <v>160</v>
      </c>
      <c r="E1007" s="556"/>
      <c r="F1007" s="16" t="s">
        <v>181</v>
      </c>
      <c r="G1007" s="18">
        <v>0.2</v>
      </c>
      <c r="H1007" s="19">
        <v>11.65</v>
      </c>
      <c r="I1007" s="19">
        <v>2.33</v>
      </c>
    </row>
    <row r="1008" spans="1:9" ht="15" customHeight="1">
      <c r="A1008" s="1"/>
      <c r="B1008" s="1"/>
      <c r="C1008" s="1"/>
      <c r="D1008" s="1"/>
      <c r="E1008" s="1"/>
      <c r="F1008" s="1"/>
      <c r="G1008" s="549" t="s">
        <v>150</v>
      </c>
      <c r="H1008" s="550"/>
      <c r="I1008" s="20">
        <v>7.94</v>
      </c>
    </row>
    <row r="1009" spans="1:9" ht="15" customHeight="1">
      <c r="A1009" s="547" t="s">
        <v>53</v>
      </c>
      <c r="B1009" s="548"/>
      <c r="C1009" s="548"/>
      <c r="D1009" s="551" t="s">
        <v>54</v>
      </c>
      <c r="E1009" s="552"/>
      <c r="F1009" s="15" t="s">
        <v>55</v>
      </c>
      <c r="G1009" s="15" t="s">
        <v>56</v>
      </c>
      <c r="H1009" s="15" t="s">
        <v>57</v>
      </c>
      <c r="I1009" s="15" t="s">
        <v>58</v>
      </c>
    </row>
    <row r="1010" spans="1:9" ht="15" customHeight="1">
      <c r="A1010" s="16" t="s">
        <v>756</v>
      </c>
      <c r="B1010" s="553" t="s">
        <v>757</v>
      </c>
      <c r="C1010" s="554"/>
      <c r="D1010" s="555" t="s">
        <v>160</v>
      </c>
      <c r="E1010" s="556"/>
      <c r="F1010" s="16" t="s">
        <v>656</v>
      </c>
      <c r="G1010" s="18">
        <v>0.18</v>
      </c>
      <c r="H1010" s="19">
        <v>22.32</v>
      </c>
      <c r="I1010" s="19">
        <v>4.0199999999999996</v>
      </c>
    </row>
    <row r="1011" spans="1:9" ht="15" customHeight="1">
      <c r="A1011" s="1"/>
      <c r="B1011" s="1"/>
      <c r="C1011" s="1"/>
      <c r="D1011" s="1"/>
      <c r="E1011" s="1"/>
      <c r="F1011" s="1"/>
      <c r="G1011" s="549" t="s">
        <v>63</v>
      </c>
      <c r="H1011" s="550"/>
      <c r="I1011" s="20">
        <v>4.0199999999999996</v>
      </c>
    </row>
    <row r="1012" spans="1:9" ht="15" customHeight="1">
      <c r="A1012" s="547" t="s">
        <v>64</v>
      </c>
      <c r="B1012" s="548"/>
      <c r="C1012" s="548"/>
      <c r="D1012" s="551" t="s">
        <v>54</v>
      </c>
      <c r="E1012" s="552"/>
      <c r="F1012" s="15" t="s">
        <v>55</v>
      </c>
      <c r="G1012" s="15" t="s">
        <v>56</v>
      </c>
      <c r="H1012" s="15" t="s">
        <v>57</v>
      </c>
      <c r="I1012" s="15" t="s">
        <v>58</v>
      </c>
    </row>
    <row r="1013" spans="1:9" ht="15" customHeight="1">
      <c r="A1013" s="16" t="s">
        <v>191</v>
      </c>
      <c r="B1013" s="553" t="s">
        <v>192</v>
      </c>
      <c r="C1013" s="554"/>
      <c r="D1013" s="555" t="s">
        <v>160</v>
      </c>
      <c r="E1013" s="556"/>
      <c r="F1013" s="16" t="s">
        <v>181</v>
      </c>
      <c r="G1013" s="18">
        <v>0.2</v>
      </c>
      <c r="H1013" s="19">
        <v>3.61</v>
      </c>
      <c r="I1013" s="19">
        <v>0.72</v>
      </c>
    </row>
    <row r="1014" spans="1:9" ht="15" customHeight="1">
      <c r="A1014" s="16" t="s">
        <v>657</v>
      </c>
      <c r="B1014" s="553" t="s">
        <v>658</v>
      </c>
      <c r="C1014" s="554"/>
      <c r="D1014" s="555" t="s">
        <v>160</v>
      </c>
      <c r="E1014" s="556"/>
      <c r="F1014" s="16" t="s">
        <v>181</v>
      </c>
      <c r="G1014" s="18">
        <v>0.4</v>
      </c>
      <c r="H1014" s="19">
        <v>3.71</v>
      </c>
      <c r="I1014" s="19">
        <v>1.48</v>
      </c>
    </row>
    <row r="1015" spans="1:9" ht="15" customHeight="1">
      <c r="A1015" s="1"/>
      <c r="B1015" s="1"/>
      <c r="C1015" s="1"/>
      <c r="D1015" s="1"/>
      <c r="E1015" s="1"/>
      <c r="F1015" s="1"/>
      <c r="G1015" s="549" t="s">
        <v>78</v>
      </c>
      <c r="H1015" s="550"/>
      <c r="I1015" s="20">
        <v>2.2000000000000002</v>
      </c>
    </row>
    <row r="1016" spans="1:9" ht="15" customHeight="1">
      <c r="A1016" s="1"/>
      <c r="B1016" s="1"/>
      <c r="C1016" s="1"/>
      <c r="D1016" s="1"/>
      <c r="E1016" s="1"/>
      <c r="F1016" s="1"/>
      <c r="G1016" s="545" t="s">
        <v>50</v>
      </c>
      <c r="H1016" s="546"/>
      <c r="I1016" s="3">
        <v>14.15</v>
      </c>
    </row>
    <row r="1017" spans="1:9" ht="9.9499999999999993" customHeight="1">
      <c r="A1017" s="1"/>
      <c r="B1017" s="1"/>
      <c r="C1017" s="1"/>
      <c r="D1017" s="540" t="s">
        <v>48</v>
      </c>
      <c r="E1017" s="541"/>
      <c r="F1017" s="541"/>
      <c r="G1017" s="1"/>
      <c r="H1017" s="1"/>
      <c r="I1017" s="1"/>
    </row>
    <row r="1018" spans="1:9" ht="20.100000000000001" customHeight="1">
      <c r="A1018" s="542" t="s">
        <v>758</v>
      </c>
      <c r="B1018" s="543"/>
      <c r="C1018" s="543"/>
      <c r="D1018" s="543"/>
      <c r="E1018" s="543"/>
      <c r="F1018" s="543"/>
      <c r="G1018" s="543"/>
      <c r="H1018" s="543"/>
      <c r="I1018" s="543"/>
    </row>
    <row r="1019" spans="1:9" ht="15" customHeight="1">
      <c r="A1019" s="547" t="s">
        <v>145</v>
      </c>
      <c r="B1019" s="548"/>
      <c r="C1019" s="548"/>
      <c r="D1019" s="551" t="s">
        <v>54</v>
      </c>
      <c r="E1019" s="552"/>
      <c r="F1019" s="15" t="s">
        <v>55</v>
      </c>
      <c r="G1019" s="15" t="s">
        <v>56</v>
      </c>
      <c r="H1019" s="15" t="s">
        <v>57</v>
      </c>
      <c r="I1019" s="15" t="s">
        <v>58</v>
      </c>
    </row>
    <row r="1020" spans="1:9" ht="15" customHeight="1">
      <c r="A1020" s="16" t="s">
        <v>182</v>
      </c>
      <c r="B1020" s="553" t="s">
        <v>183</v>
      </c>
      <c r="C1020" s="554"/>
      <c r="D1020" s="555" t="s">
        <v>160</v>
      </c>
      <c r="E1020" s="556"/>
      <c r="F1020" s="16" t="s">
        <v>181</v>
      </c>
      <c r="G1020" s="18">
        <v>0.6</v>
      </c>
      <c r="H1020" s="19">
        <v>11.65</v>
      </c>
      <c r="I1020" s="19">
        <v>6.99</v>
      </c>
    </row>
    <row r="1021" spans="1:9" ht="15" customHeight="1">
      <c r="A1021" s="1"/>
      <c r="B1021" s="1"/>
      <c r="C1021" s="1"/>
      <c r="D1021" s="1"/>
      <c r="E1021" s="1"/>
      <c r="F1021" s="1"/>
      <c r="G1021" s="549" t="s">
        <v>150</v>
      </c>
      <c r="H1021" s="550"/>
      <c r="I1021" s="20">
        <v>6.99</v>
      </c>
    </row>
    <row r="1022" spans="1:9" ht="15" customHeight="1">
      <c r="A1022" s="547" t="s">
        <v>64</v>
      </c>
      <c r="B1022" s="548"/>
      <c r="C1022" s="548"/>
      <c r="D1022" s="551" t="s">
        <v>54</v>
      </c>
      <c r="E1022" s="552"/>
      <c r="F1022" s="15" t="s">
        <v>55</v>
      </c>
      <c r="G1022" s="15" t="s">
        <v>56</v>
      </c>
      <c r="H1022" s="15" t="s">
        <v>57</v>
      </c>
      <c r="I1022" s="15" t="s">
        <v>58</v>
      </c>
    </row>
    <row r="1023" spans="1:9" ht="15" customHeight="1">
      <c r="A1023" s="16" t="s">
        <v>191</v>
      </c>
      <c r="B1023" s="553" t="s">
        <v>192</v>
      </c>
      <c r="C1023" s="554"/>
      <c r="D1023" s="555" t="s">
        <v>160</v>
      </c>
      <c r="E1023" s="556"/>
      <c r="F1023" s="16" t="s">
        <v>181</v>
      </c>
      <c r="G1023" s="18">
        <v>0.6</v>
      </c>
      <c r="H1023" s="19">
        <v>3.61</v>
      </c>
      <c r="I1023" s="19">
        <v>2.17</v>
      </c>
    </row>
    <row r="1024" spans="1:9" ht="15" customHeight="1">
      <c r="A1024" s="1"/>
      <c r="B1024" s="1"/>
      <c r="C1024" s="1"/>
      <c r="D1024" s="1"/>
      <c r="E1024" s="1"/>
      <c r="F1024" s="1"/>
      <c r="G1024" s="549" t="s">
        <v>78</v>
      </c>
      <c r="H1024" s="550"/>
      <c r="I1024" s="20">
        <v>2.17</v>
      </c>
    </row>
    <row r="1025" spans="1:9" ht="15" customHeight="1">
      <c r="A1025" s="1"/>
      <c r="B1025" s="1"/>
      <c r="C1025" s="1"/>
      <c r="D1025" s="1"/>
      <c r="E1025" s="1"/>
      <c r="F1025" s="1"/>
      <c r="G1025" s="545" t="s">
        <v>50</v>
      </c>
      <c r="H1025" s="546"/>
      <c r="I1025" s="3">
        <v>9.14</v>
      </c>
    </row>
    <row r="1026" spans="1:9" ht="9.9499999999999993" customHeight="1">
      <c r="A1026" s="1"/>
      <c r="B1026" s="1"/>
      <c r="C1026" s="1"/>
      <c r="D1026" s="540" t="s">
        <v>48</v>
      </c>
      <c r="E1026" s="541"/>
      <c r="F1026" s="541"/>
      <c r="G1026" s="1"/>
      <c r="H1026" s="1"/>
      <c r="I1026" s="1"/>
    </row>
    <row r="1027" spans="1:9" ht="20.100000000000001" customHeight="1">
      <c r="A1027" s="542" t="s">
        <v>759</v>
      </c>
      <c r="B1027" s="543"/>
      <c r="C1027" s="543"/>
      <c r="D1027" s="543"/>
      <c r="E1027" s="543"/>
      <c r="F1027" s="543"/>
      <c r="G1027" s="543"/>
      <c r="H1027" s="543"/>
      <c r="I1027" s="543"/>
    </row>
    <row r="1028" spans="1:9" ht="15" customHeight="1">
      <c r="A1028" s="547" t="s">
        <v>145</v>
      </c>
      <c r="B1028" s="548"/>
      <c r="C1028" s="548"/>
      <c r="D1028" s="551" t="s">
        <v>54</v>
      </c>
      <c r="E1028" s="552"/>
      <c r="F1028" s="15" t="s">
        <v>55</v>
      </c>
      <c r="G1028" s="15" t="s">
        <v>56</v>
      </c>
      <c r="H1028" s="15" t="s">
        <v>57</v>
      </c>
      <c r="I1028" s="15" t="s">
        <v>58</v>
      </c>
    </row>
    <row r="1029" spans="1:9" ht="15" customHeight="1">
      <c r="A1029" s="16" t="s">
        <v>225</v>
      </c>
      <c r="B1029" s="553" t="s">
        <v>226</v>
      </c>
      <c r="C1029" s="554"/>
      <c r="D1029" s="555" t="s">
        <v>160</v>
      </c>
      <c r="E1029" s="556"/>
      <c r="F1029" s="16" t="s">
        <v>181</v>
      </c>
      <c r="G1029" s="18">
        <v>0.1</v>
      </c>
      <c r="H1029" s="19">
        <v>14.02</v>
      </c>
      <c r="I1029" s="19">
        <v>1.4</v>
      </c>
    </row>
    <row r="1030" spans="1:9" ht="15" customHeight="1">
      <c r="A1030" s="16" t="s">
        <v>182</v>
      </c>
      <c r="B1030" s="553" t="s">
        <v>183</v>
      </c>
      <c r="C1030" s="554"/>
      <c r="D1030" s="555" t="s">
        <v>160</v>
      </c>
      <c r="E1030" s="556"/>
      <c r="F1030" s="16" t="s">
        <v>181</v>
      </c>
      <c r="G1030" s="18">
        <v>0.1</v>
      </c>
      <c r="H1030" s="19">
        <v>11.65</v>
      </c>
      <c r="I1030" s="19">
        <v>1.17</v>
      </c>
    </row>
    <row r="1031" spans="1:9" ht="15" customHeight="1">
      <c r="A1031" s="1"/>
      <c r="B1031" s="1"/>
      <c r="C1031" s="1"/>
      <c r="D1031" s="1"/>
      <c r="E1031" s="1"/>
      <c r="F1031" s="1"/>
      <c r="G1031" s="549" t="s">
        <v>150</v>
      </c>
      <c r="H1031" s="550"/>
      <c r="I1031" s="20">
        <v>2.57</v>
      </c>
    </row>
    <row r="1032" spans="1:9" ht="15" customHeight="1">
      <c r="A1032" s="547" t="s">
        <v>64</v>
      </c>
      <c r="B1032" s="548"/>
      <c r="C1032" s="548"/>
      <c r="D1032" s="551" t="s">
        <v>54</v>
      </c>
      <c r="E1032" s="552"/>
      <c r="F1032" s="15" t="s">
        <v>55</v>
      </c>
      <c r="G1032" s="15" t="s">
        <v>56</v>
      </c>
      <c r="H1032" s="15" t="s">
        <v>57</v>
      </c>
      <c r="I1032" s="15" t="s">
        <v>58</v>
      </c>
    </row>
    <row r="1033" spans="1:9" ht="27.95" customHeight="1">
      <c r="A1033" s="16" t="s">
        <v>677</v>
      </c>
      <c r="B1033" s="553" t="s">
        <v>678</v>
      </c>
      <c r="C1033" s="554"/>
      <c r="D1033" s="555" t="s">
        <v>160</v>
      </c>
      <c r="E1033" s="556"/>
      <c r="F1033" s="16" t="s">
        <v>161</v>
      </c>
      <c r="G1033" s="18">
        <v>5.0000000000000001E-3</v>
      </c>
      <c r="H1033" s="19">
        <v>490.04</v>
      </c>
      <c r="I1033" s="19">
        <v>2.4500000000000002</v>
      </c>
    </row>
    <row r="1034" spans="1:9" ht="15" customHeight="1">
      <c r="A1034" s="16" t="s">
        <v>191</v>
      </c>
      <c r="B1034" s="553" t="s">
        <v>192</v>
      </c>
      <c r="C1034" s="554"/>
      <c r="D1034" s="555" t="s">
        <v>160</v>
      </c>
      <c r="E1034" s="556"/>
      <c r="F1034" s="16" t="s">
        <v>181</v>
      </c>
      <c r="G1034" s="18">
        <v>0.1</v>
      </c>
      <c r="H1034" s="19">
        <v>3.61</v>
      </c>
      <c r="I1034" s="19">
        <v>0.36</v>
      </c>
    </row>
    <row r="1035" spans="1:9" ht="15" customHeight="1">
      <c r="A1035" s="16" t="s">
        <v>250</v>
      </c>
      <c r="B1035" s="553" t="s">
        <v>251</v>
      </c>
      <c r="C1035" s="554"/>
      <c r="D1035" s="555" t="s">
        <v>160</v>
      </c>
      <c r="E1035" s="556"/>
      <c r="F1035" s="16" t="s">
        <v>181</v>
      </c>
      <c r="G1035" s="18">
        <v>0.1</v>
      </c>
      <c r="H1035" s="19">
        <v>3.52</v>
      </c>
      <c r="I1035" s="19">
        <v>0.35</v>
      </c>
    </row>
    <row r="1036" spans="1:9" ht="15" customHeight="1">
      <c r="A1036" s="1"/>
      <c r="B1036" s="1"/>
      <c r="C1036" s="1"/>
      <c r="D1036" s="1"/>
      <c r="E1036" s="1"/>
      <c r="F1036" s="1"/>
      <c r="G1036" s="549" t="s">
        <v>78</v>
      </c>
      <c r="H1036" s="550"/>
      <c r="I1036" s="20">
        <v>3.16</v>
      </c>
    </row>
    <row r="1037" spans="1:9" ht="15" customHeight="1">
      <c r="A1037" s="1"/>
      <c r="B1037" s="1"/>
      <c r="C1037" s="1"/>
      <c r="D1037" s="1"/>
      <c r="E1037" s="1"/>
      <c r="F1037" s="1"/>
      <c r="G1037" s="545" t="s">
        <v>50</v>
      </c>
      <c r="H1037" s="546"/>
      <c r="I1037" s="3">
        <v>5.72</v>
      </c>
    </row>
    <row r="1038" spans="1:9" ht="9.9499999999999993" customHeight="1">
      <c r="A1038" s="1"/>
      <c r="B1038" s="1"/>
      <c r="C1038" s="1"/>
      <c r="D1038" s="540" t="s">
        <v>48</v>
      </c>
      <c r="E1038" s="541"/>
      <c r="F1038" s="541"/>
      <c r="G1038" s="1"/>
      <c r="H1038" s="1"/>
      <c r="I1038" s="1"/>
    </row>
    <row r="1039" spans="1:9" ht="20.100000000000001" customHeight="1">
      <c r="A1039" s="542" t="s">
        <v>760</v>
      </c>
      <c r="B1039" s="543"/>
      <c r="C1039" s="543"/>
      <c r="D1039" s="543"/>
      <c r="E1039" s="543"/>
      <c r="F1039" s="543"/>
      <c r="G1039" s="543"/>
      <c r="H1039" s="543"/>
      <c r="I1039" s="543"/>
    </row>
    <row r="1040" spans="1:9" ht="15" customHeight="1">
      <c r="A1040" s="547" t="s">
        <v>138</v>
      </c>
      <c r="B1040" s="548"/>
      <c r="C1040" s="548"/>
      <c r="D1040" s="551" t="s">
        <v>54</v>
      </c>
      <c r="E1040" s="552"/>
      <c r="F1040" s="15" t="s">
        <v>55</v>
      </c>
      <c r="G1040" s="15" t="s">
        <v>56</v>
      </c>
      <c r="H1040" s="15" t="s">
        <v>57</v>
      </c>
      <c r="I1040" s="15" t="s">
        <v>58</v>
      </c>
    </row>
    <row r="1041" spans="1:9" ht="27.95" customHeight="1">
      <c r="A1041" s="16" t="s">
        <v>761</v>
      </c>
      <c r="B1041" s="553" t="s">
        <v>762</v>
      </c>
      <c r="C1041" s="554"/>
      <c r="D1041" s="555" t="s">
        <v>61</v>
      </c>
      <c r="E1041" s="556"/>
      <c r="F1041" s="16" t="s">
        <v>88</v>
      </c>
      <c r="G1041" s="18">
        <v>6.6699999999999995E-5</v>
      </c>
      <c r="H1041" s="19">
        <v>584125.36</v>
      </c>
      <c r="I1041" s="19">
        <v>38.96</v>
      </c>
    </row>
    <row r="1042" spans="1:9" ht="15" customHeight="1">
      <c r="A1042" s="1"/>
      <c r="B1042" s="1"/>
      <c r="C1042" s="1"/>
      <c r="D1042" s="1"/>
      <c r="E1042" s="1"/>
      <c r="F1042" s="1"/>
      <c r="G1042" s="549" t="s">
        <v>144</v>
      </c>
      <c r="H1042" s="550"/>
      <c r="I1042" s="20">
        <v>38.96</v>
      </c>
    </row>
    <row r="1043" spans="1:9" ht="15" customHeight="1">
      <c r="A1043" s="1"/>
      <c r="B1043" s="1"/>
      <c r="C1043" s="1"/>
      <c r="D1043" s="1"/>
      <c r="E1043" s="1"/>
      <c r="F1043" s="1"/>
      <c r="G1043" s="545" t="s">
        <v>50</v>
      </c>
      <c r="H1043" s="546"/>
      <c r="I1043" s="3">
        <v>38.96</v>
      </c>
    </row>
    <row r="1044" spans="1:9" ht="9.9499999999999993" customHeight="1">
      <c r="A1044" s="1"/>
      <c r="B1044" s="1"/>
      <c r="C1044" s="1"/>
      <c r="D1044" s="540" t="s">
        <v>48</v>
      </c>
      <c r="E1044" s="541"/>
      <c r="F1044" s="541"/>
      <c r="G1044" s="1"/>
      <c r="H1044" s="1"/>
      <c r="I1044" s="1"/>
    </row>
    <row r="1045" spans="1:9" ht="20.100000000000001" customHeight="1">
      <c r="A1045" s="542" t="s">
        <v>763</v>
      </c>
      <c r="B1045" s="543"/>
      <c r="C1045" s="543"/>
      <c r="D1045" s="543"/>
      <c r="E1045" s="543"/>
      <c r="F1045" s="543"/>
      <c r="G1045" s="543"/>
      <c r="H1045" s="543"/>
      <c r="I1045" s="543"/>
    </row>
    <row r="1046" spans="1:9" ht="15" customHeight="1">
      <c r="A1046" s="547" t="s">
        <v>53</v>
      </c>
      <c r="B1046" s="548"/>
      <c r="C1046" s="548"/>
      <c r="D1046" s="551" t="s">
        <v>54</v>
      </c>
      <c r="E1046" s="552"/>
      <c r="F1046" s="15" t="s">
        <v>55</v>
      </c>
      <c r="G1046" s="15" t="s">
        <v>56</v>
      </c>
      <c r="H1046" s="15" t="s">
        <v>57</v>
      </c>
      <c r="I1046" s="15" t="s">
        <v>58</v>
      </c>
    </row>
    <row r="1047" spans="1:9" ht="15" customHeight="1">
      <c r="A1047" s="16" t="s">
        <v>331</v>
      </c>
      <c r="B1047" s="553" t="s">
        <v>332</v>
      </c>
      <c r="C1047" s="554"/>
      <c r="D1047" s="555" t="s">
        <v>61</v>
      </c>
      <c r="E1047" s="556"/>
      <c r="F1047" s="16" t="s">
        <v>131</v>
      </c>
      <c r="G1047" s="18">
        <v>9.5500000000000007</v>
      </c>
      <c r="H1047" s="19">
        <v>5.77</v>
      </c>
      <c r="I1047" s="19">
        <v>55.1</v>
      </c>
    </row>
    <row r="1048" spans="1:9" ht="15" customHeight="1">
      <c r="A1048" s="1"/>
      <c r="B1048" s="1"/>
      <c r="C1048" s="1"/>
      <c r="D1048" s="1"/>
      <c r="E1048" s="1"/>
      <c r="F1048" s="1"/>
      <c r="G1048" s="549" t="s">
        <v>63</v>
      </c>
      <c r="H1048" s="550"/>
      <c r="I1048" s="20">
        <v>55.1</v>
      </c>
    </row>
    <row r="1049" spans="1:9" ht="15" customHeight="1">
      <c r="A1049" s="1"/>
      <c r="B1049" s="1"/>
      <c r="C1049" s="1"/>
      <c r="D1049" s="1"/>
      <c r="E1049" s="1"/>
      <c r="F1049" s="1"/>
      <c r="G1049" s="545" t="s">
        <v>50</v>
      </c>
      <c r="H1049" s="546"/>
      <c r="I1049" s="3">
        <v>55.1</v>
      </c>
    </row>
    <row r="1050" spans="1:9" ht="9.9499999999999993" customHeight="1">
      <c r="A1050" s="1"/>
      <c r="B1050" s="1"/>
      <c r="C1050" s="1"/>
      <c r="D1050" s="540" t="s">
        <v>48</v>
      </c>
      <c r="E1050" s="541"/>
      <c r="F1050" s="541"/>
      <c r="G1050" s="1"/>
      <c r="H1050" s="1"/>
      <c r="I1050" s="1"/>
    </row>
    <row r="1051" spans="1:9" ht="20.100000000000001" customHeight="1">
      <c r="A1051" s="542" t="s">
        <v>764</v>
      </c>
      <c r="B1051" s="543"/>
      <c r="C1051" s="543"/>
      <c r="D1051" s="543"/>
      <c r="E1051" s="543"/>
      <c r="F1051" s="543"/>
      <c r="G1051" s="543"/>
      <c r="H1051" s="543"/>
      <c r="I1051" s="543"/>
    </row>
    <row r="1052" spans="1:9" ht="15" customHeight="1">
      <c r="A1052" s="547" t="s">
        <v>145</v>
      </c>
      <c r="B1052" s="548"/>
      <c r="C1052" s="548"/>
      <c r="D1052" s="551" t="s">
        <v>54</v>
      </c>
      <c r="E1052" s="552"/>
      <c r="F1052" s="15" t="s">
        <v>55</v>
      </c>
      <c r="G1052" s="15" t="s">
        <v>56</v>
      </c>
      <c r="H1052" s="15" t="s">
        <v>57</v>
      </c>
      <c r="I1052" s="15" t="s">
        <v>58</v>
      </c>
    </row>
    <row r="1053" spans="1:9" ht="15" customHeight="1">
      <c r="A1053" s="16" t="s">
        <v>765</v>
      </c>
      <c r="B1053" s="553" t="s">
        <v>766</v>
      </c>
      <c r="C1053" s="554"/>
      <c r="D1053" s="555" t="s">
        <v>61</v>
      </c>
      <c r="E1053" s="556"/>
      <c r="F1053" s="16" t="s">
        <v>73</v>
      </c>
      <c r="G1053" s="18">
        <v>6.7000000000000002E-3</v>
      </c>
      <c r="H1053" s="19">
        <v>16.170000000000002</v>
      </c>
      <c r="I1053" s="19">
        <v>0.1</v>
      </c>
    </row>
    <row r="1054" spans="1:9" ht="15" customHeight="1">
      <c r="A1054" s="1"/>
      <c r="B1054" s="1"/>
      <c r="C1054" s="1"/>
      <c r="D1054" s="1"/>
      <c r="E1054" s="1"/>
      <c r="F1054" s="1"/>
      <c r="G1054" s="549" t="s">
        <v>150</v>
      </c>
      <c r="H1054" s="550"/>
      <c r="I1054" s="20">
        <v>0.1</v>
      </c>
    </row>
    <row r="1055" spans="1:9" ht="15" customHeight="1">
      <c r="A1055" s="1"/>
      <c r="B1055" s="1"/>
      <c r="C1055" s="1"/>
      <c r="D1055" s="1"/>
      <c r="E1055" s="1"/>
      <c r="F1055" s="1"/>
      <c r="G1055" s="545" t="s">
        <v>50</v>
      </c>
      <c r="H1055" s="546"/>
      <c r="I1055" s="3">
        <v>0.1</v>
      </c>
    </row>
    <row r="1056" spans="1:9" ht="9.9499999999999993" customHeight="1">
      <c r="A1056" s="1"/>
      <c r="B1056" s="1"/>
      <c r="C1056" s="1"/>
      <c r="D1056" s="540" t="s">
        <v>48</v>
      </c>
      <c r="E1056" s="541"/>
      <c r="F1056" s="541"/>
      <c r="G1056" s="1"/>
      <c r="H1056" s="1"/>
      <c r="I1056" s="1"/>
    </row>
    <row r="1057" spans="1:9" ht="20.100000000000001" customHeight="1">
      <c r="A1057" s="542" t="s">
        <v>767</v>
      </c>
      <c r="B1057" s="543"/>
      <c r="C1057" s="543"/>
      <c r="D1057" s="543"/>
      <c r="E1057" s="543"/>
      <c r="F1057" s="543"/>
      <c r="G1057" s="543"/>
      <c r="H1057" s="543"/>
      <c r="I1057" s="543"/>
    </row>
    <row r="1058" spans="1:9" ht="15" customHeight="1">
      <c r="A1058" s="547" t="s">
        <v>337</v>
      </c>
      <c r="B1058" s="548"/>
      <c r="C1058" s="548"/>
      <c r="D1058" s="551" t="s">
        <v>54</v>
      </c>
      <c r="E1058" s="552"/>
      <c r="F1058" s="15" t="s">
        <v>55</v>
      </c>
      <c r="G1058" s="15" t="s">
        <v>56</v>
      </c>
      <c r="H1058" s="15" t="s">
        <v>57</v>
      </c>
      <c r="I1058" s="15" t="s">
        <v>58</v>
      </c>
    </row>
    <row r="1059" spans="1:9" ht="15" customHeight="1">
      <c r="A1059" s="16" t="s">
        <v>338</v>
      </c>
      <c r="B1059" s="553" t="s">
        <v>339</v>
      </c>
      <c r="C1059" s="554"/>
      <c r="D1059" s="555" t="s">
        <v>61</v>
      </c>
      <c r="E1059" s="556"/>
      <c r="F1059" s="16" t="s">
        <v>73</v>
      </c>
      <c r="G1059" s="18">
        <v>1</v>
      </c>
      <c r="H1059" s="19">
        <v>2.83</v>
      </c>
      <c r="I1059" s="19">
        <v>2.83</v>
      </c>
    </row>
    <row r="1060" spans="1:9" ht="15" customHeight="1">
      <c r="A1060" s="16" t="s">
        <v>340</v>
      </c>
      <c r="B1060" s="553" t="s">
        <v>341</v>
      </c>
      <c r="C1060" s="554"/>
      <c r="D1060" s="555" t="s">
        <v>61</v>
      </c>
      <c r="E1060" s="556"/>
      <c r="F1060" s="16" t="s">
        <v>73</v>
      </c>
      <c r="G1060" s="18">
        <v>1</v>
      </c>
      <c r="H1060" s="19">
        <v>0.88</v>
      </c>
      <c r="I1060" s="19">
        <v>0.88</v>
      </c>
    </row>
    <row r="1061" spans="1:9" ht="15" customHeight="1">
      <c r="A1061" s="16" t="s">
        <v>342</v>
      </c>
      <c r="B1061" s="553" t="s">
        <v>343</v>
      </c>
      <c r="C1061" s="554"/>
      <c r="D1061" s="555" t="s">
        <v>61</v>
      </c>
      <c r="E1061" s="556"/>
      <c r="F1061" s="16" t="s">
        <v>73</v>
      </c>
      <c r="G1061" s="18">
        <v>1</v>
      </c>
      <c r="H1061" s="19">
        <v>0.81</v>
      </c>
      <c r="I1061" s="19">
        <v>0.81</v>
      </c>
    </row>
    <row r="1062" spans="1:9" ht="15" customHeight="1">
      <c r="A1062" s="16" t="s">
        <v>344</v>
      </c>
      <c r="B1062" s="553" t="s">
        <v>345</v>
      </c>
      <c r="C1062" s="554"/>
      <c r="D1062" s="555" t="s">
        <v>61</v>
      </c>
      <c r="E1062" s="556"/>
      <c r="F1062" s="16" t="s">
        <v>73</v>
      </c>
      <c r="G1062" s="18">
        <v>1</v>
      </c>
      <c r="H1062" s="19">
        <v>0.06</v>
      </c>
      <c r="I1062" s="19">
        <v>0.06</v>
      </c>
    </row>
    <row r="1063" spans="1:9" ht="20.100000000000001" customHeight="1">
      <c r="A1063" s="16" t="s">
        <v>346</v>
      </c>
      <c r="B1063" s="553" t="s">
        <v>347</v>
      </c>
      <c r="C1063" s="554"/>
      <c r="D1063" s="555" t="s">
        <v>61</v>
      </c>
      <c r="E1063" s="556"/>
      <c r="F1063" s="16" t="s">
        <v>73</v>
      </c>
      <c r="G1063" s="18">
        <v>1</v>
      </c>
      <c r="H1063" s="19">
        <v>0.01</v>
      </c>
      <c r="I1063" s="19">
        <v>0.01</v>
      </c>
    </row>
    <row r="1064" spans="1:9" ht="20.100000000000001" customHeight="1">
      <c r="A1064" s="16" t="s">
        <v>348</v>
      </c>
      <c r="B1064" s="553" t="s">
        <v>349</v>
      </c>
      <c r="C1064" s="554"/>
      <c r="D1064" s="555" t="s">
        <v>61</v>
      </c>
      <c r="E1064" s="556"/>
      <c r="F1064" s="16" t="s">
        <v>73</v>
      </c>
      <c r="G1064" s="18">
        <v>1</v>
      </c>
      <c r="H1064" s="19">
        <v>0.76</v>
      </c>
      <c r="I1064" s="19">
        <v>0.76</v>
      </c>
    </row>
    <row r="1065" spans="1:9" ht="17.100000000000001" customHeight="1">
      <c r="A1065" s="1"/>
      <c r="B1065" s="1"/>
      <c r="C1065" s="1"/>
      <c r="D1065" s="1"/>
      <c r="E1065" s="1"/>
      <c r="F1065" s="1"/>
      <c r="G1065" s="549" t="s">
        <v>350</v>
      </c>
      <c r="H1065" s="550"/>
      <c r="I1065" s="20">
        <v>5.35</v>
      </c>
    </row>
    <row r="1066" spans="1:9" ht="15" customHeight="1">
      <c r="A1066" s="547" t="s">
        <v>145</v>
      </c>
      <c r="B1066" s="548"/>
      <c r="C1066" s="548"/>
      <c r="D1066" s="551" t="s">
        <v>54</v>
      </c>
      <c r="E1066" s="552"/>
      <c r="F1066" s="15" t="s">
        <v>55</v>
      </c>
      <c r="G1066" s="15" t="s">
        <v>56</v>
      </c>
      <c r="H1066" s="15" t="s">
        <v>57</v>
      </c>
      <c r="I1066" s="15" t="s">
        <v>58</v>
      </c>
    </row>
    <row r="1067" spans="1:9" ht="15" customHeight="1">
      <c r="A1067" s="16" t="s">
        <v>765</v>
      </c>
      <c r="B1067" s="553" t="s">
        <v>766</v>
      </c>
      <c r="C1067" s="554"/>
      <c r="D1067" s="555" t="s">
        <v>61</v>
      </c>
      <c r="E1067" s="556"/>
      <c r="F1067" s="16" t="s">
        <v>73</v>
      </c>
      <c r="G1067" s="18">
        <v>1</v>
      </c>
      <c r="H1067" s="19">
        <v>16.170000000000002</v>
      </c>
      <c r="I1067" s="19">
        <v>16.170000000000002</v>
      </c>
    </row>
    <row r="1068" spans="1:9" ht="15" customHeight="1">
      <c r="A1068" s="1"/>
      <c r="B1068" s="1"/>
      <c r="C1068" s="1"/>
      <c r="D1068" s="1"/>
      <c r="E1068" s="1"/>
      <c r="F1068" s="1"/>
      <c r="G1068" s="549" t="s">
        <v>150</v>
      </c>
      <c r="H1068" s="550"/>
      <c r="I1068" s="20">
        <v>16.170000000000002</v>
      </c>
    </row>
    <row r="1069" spans="1:9" ht="15" customHeight="1">
      <c r="A1069" s="547" t="s">
        <v>64</v>
      </c>
      <c r="B1069" s="548"/>
      <c r="C1069" s="548"/>
      <c r="D1069" s="551" t="s">
        <v>54</v>
      </c>
      <c r="E1069" s="552"/>
      <c r="F1069" s="15" t="s">
        <v>55</v>
      </c>
      <c r="G1069" s="15" t="s">
        <v>56</v>
      </c>
      <c r="H1069" s="15" t="s">
        <v>57</v>
      </c>
      <c r="I1069" s="15" t="s">
        <v>58</v>
      </c>
    </row>
    <row r="1070" spans="1:9" ht="20.100000000000001" customHeight="1">
      <c r="A1070" s="16" t="s">
        <v>768</v>
      </c>
      <c r="B1070" s="553" t="s">
        <v>769</v>
      </c>
      <c r="C1070" s="554"/>
      <c r="D1070" s="555" t="s">
        <v>61</v>
      </c>
      <c r="E1070" s="556"/>
      <c r="F1070" s="16" t="s">
        <v>73</v>
      </c>
      <c r="G1070" s="18">
        <v>1</v>
      </c>
      <c r="H1070" s="19">
        <v>0.1</v>
      </c>
      <c r="I1070" s="19">
        <v>0.1</v>
      </c>
    </row>
    <row r="1071" spans="1:9" ht="15" customHeight="1">
      <c r="A1071" s="1"/>
      <c r="B1071" s="1"/>
      <c r="C1071" s="1"/>
      <c r="D1071" s="1"/>
      <c r="E1071" s="1"/>
      <c r="F1071" s="1"/>
      <c r="G1071" s="549" t="s">
        <v>78</v>
      </c>
      <c r="H1071" s="550"/>
      <c r="I1071" s="20">
        <v>0.1</v>
      </c>
    </row>
    <row r="1072" spans="1:9" ht="15" customHeight="1">
      <c r="A1072" s="1"/>
      <c r="B1072" s="1"/>
      <c r="C1072" s="1"/>
      <c r="D1072" s="1"/>
      <c r="E1072" s="1"/>
      <c r="F1072" s="1"/>
      <c r="G1072" s="545" t="s">
        <v>50</v>
      </c>
      <c r="H1072" s="546"/>
      <c r="I1072" s="3">
        <v>21.62</v>
      </c>
    </row>
    <row r="1073" spans="1:9" ht="9.9499999999999993" customHeight="1">
      <c r="A1073" s="1"/>
      <c r="B1073" s="1"/>
      <c r="C1073" s="1"/>
      <c r="D1073" s="540" t="s">
        <v>48</v>
      </c>
      <c r="E1073" s="541"/>
      <c r="F1073" s="541"/>
      <c r="G1073" s="1"/>
      <c r="H1073" s="1"/>
      <c r="I1073" s="1"/>
    </row>
    <row r="1074" spans="1:9" ht="20.100000000000001" customHeight="1">
      <c r="A1074" s="542" t="s">
        <v>770</v>
      </c>
      <c r="B1074" s="543"/>
      <c r="C1074" s="543"/>
      <c r="D1074" s="543"/>
      <c r="E1074" s="543"/>
      <c r="F1074" s="543"/>
      <c r="G1074" s="543"/>
      <c r="H1074" s="543"/>
      <c r="I1074" s="543"/>
    </row>
    <row r="1075" spans="1:9" ht="15" customHeight="1">
      <c r="A1075" s="547" t="s">
        <v>138</v>
      </c>
      <c r="B1075" s="548"/>
      <c r="C1075" s="548"/>
      <c r="D1075" s="551" t="s">
        <v>54</v>
      </c>
      <c r="E1075" s="552"/>
      <c r="F1075" s="15" t="s">
        <v>55</v>
      </c>
      <c r="G1075" s="15" t="s">
        <v>56</v>
      </c>
      <c r="H1075" s="15" t="s">
        <v>57</v>
      </c>
      <c r="I1075" s="15" t="s">
        <v>58</v>
      </c>
    </row>
    <row r="1076" spans="1:9" ht="27.95" customHeight="1">
      <c r="A1076" s="16" t="s">
        <v>761</v>
      </c>
      <c r="B1076" s="553" t="s">
        <v>762</v>
      </c>
      <c r="C1076" s="554"/>
      <c r="D1076" s="555" t="s">
        <v>61</v>
      </c>
      <c r="E1076" s="556"/>
      <c r="F1076" s="16" t="s">
        <v>88</v>
      </c>
      <c r="G1076" s="18">
        <v>5.3300000000000001E-5</v>
      </c>
      <c r="H1076" s="19">
        <v>584125.36</v>
      </c>
      <c r="I1076" s="19">
        <v>31.13</v>
      </c>
    </row>
    <row r="1077" spans="1:9" ht="15" customHeight="1">
      <c r="A1077" s="1"/>
      <c r="B1077" s="1"/>
      <c r="C1077" s="1"/>
      <c r="D1077" s="1"/>
      <c r="E1077" s="1"/>
      <c r="F1077" s="1"/>
      <c r="G1077" s="549" t="s">
        <v>144</v>
      </c>
      <c r="H1077" s="550"/>
      <c r="I1077" s="20">
        <v>31.13</v>
      </c>
    </row>
    <row r="1078" spans="1:9" ht="15" customHeight="1">
      <c r="A1078" s="1"/>
      <c r="B1078" s="1"/>
      <c r="C1078" s="1"/>
      <c r="D1078" s="1"/>
      <c r="E1078" s="1"/>
      <c r="F1078" s="1"/>
      <c r="G1078" s="545" t="s">
        <v>50</v>
      </c>
      <c r="H1078" s="546"/>
      <c r="I1078" s="3">
        <v>31.13</v>
      </c>
    </row>
    <row r="1079" spans="1:9" ht="9.9499999999999993" customHeight="1">
      <c r="A1079" s="1"/>
      <c r="B1079" s="1"/>
      <c r="C1079" s="1"/>
      <c r="D1079" s="540" t="s">
        <v>48</v>
      </c>
      <c r="E1079" s="541"/>
      <c r="F1079" s="541"/>
      <c r="G1079" s="1"/>
      <c r="H1079" s="1"/>
      <c r="I1079" s="1"/>
    </row>
    <row r="1080" spans="1:9" ht="20.100000000000001" customHeight="1">
      <c r="A1080" s="542" t="s">
        <v>771</v>
      </c>
      <c r="B1080" s="543"/>
      <c r="C1080" s="543"/>
      <c r="D1080" s="543"/>
      <c r="E1080" s="543"/>
      <c r="F1080" s="543"/>
      <c r="G1080" s="543"/>
      <c r="H1080" s="543"/>
      <c r="I1080" s="543"/>
    </row>
    <row r="1081" spans="1:9" ht="15" customHeight="1">
      <c r="A1081" s="547" t="s">
        <v>138</v>
      </c>
      <c r="B1081" s="548"/>
      <c r="C1081" s="548"/>
      <c r="D1081" s="551" t="s">
        <v>54</v>
      </c>
      <c r="E1081" s="552"/>
      <c r="F1081" s="15" t="s">
        <v>55</v>
      </c>
      <c r="G1081" s="15" t="s">
        <v>56</v>
      </c>
      <c r="H1081" s="15" t="s">
        <v>57</v>
      </c>
      <c r="I1081" s="15" t="s">
        <v>58</v>
      </c>
    </row>
    <row r="1082" spans="1:9" ht="27.95" customHeight="1">
      <c r="A1082" s="16" t="s">
        <v>761</v>
      </c>
      <c r="B1082" s="553" t="s">
        <v>762</v>
      </c>
      <c r="C1082" s="554"/>
      <c r="D1082" s="555" t="s">
        <v>61</v>
      </c>
      <c r="E1082" s="556"/>
      <c r="F1082" s="16" t="s">
        <v>88</v>
      </c>
      <c r="G1082" s="18">
        <v>7.4000000000000003E-6</v>
      </c>
      <c r="H1082" s="19">
        <v>584125.36</v>
      </c>
      <c r="I1082" s="19">
        <v>4.32</v>
      </c>
    </row>
    <row r="1083" spans="1:9" ht="15" customHeight="1">
      <c r="A1083" s="1"/>
      <c r="B1083" s="1"/>
      <c r="C1083" s="1"/>
      <c r="D1083" s="1"/>
      <c r="E1083" s="1"/>
      <c r="F1083" s="1"/>
      <c r="G1083" s="549" t="s">
        <v>144</v>
      </c>
      <c r="H1083" s="550"/>
      <c r="I1083" s="20">
        <v>4.32</v>
      </c>
    </row>
    <row r="1084" spans="1:9" ht="15" customHeight="1">
      <c r="A1084" s="1"/>
      <c r="B1084" s="1"/>
      <c r="C1084" s="1"/>
      <c r="D1084" s="1"/>
      <c r="E1084" s="1"/>
      <c r="F1084" s="1"/>
      <c r="G1084" s="545" t="s">
        <v>50</v>
      </c>
      <c r="H1084" s="546"/>
      <c r="I1084" s="3">
        <v>4.32</v>
      </c>
    </row>
    <row r="1085" spans="1:9" ht="9.9499999999999993" customHeight="1">
      <c r="A1085" s="1"/>
      <c r="B1085" s="1"/>
      <c r="C1085" s="1"/>
      <c r="D1085" s="540" t="s">
        <v>48</v>
      </c>
      <c r="E1085" s="541"/>
      <c r="F1085" s="541"/>
      <c r="G1085" s="1"/>
      <c r="H1085" s="1"/>
      <c r="I1085" s="1"/>
    </row>
    <row r="1086" spans="1:9" ht="20.100000000000001" customHeight="1">
      <c r="A1086" s="542" t="s">
        <v>772</v>
      </c>
      <c r="B1086" s="543"/>
      <c r="C1086" s="543"/>
      <c r="D1086" s="543"/>
      <c r="E1086" s="543"/>
      <c r="F1086" s="543"/>
      <c r="G1086" s="543"/>
      <c r="H1086" s="543"/>
      <c r="I1086" s="543"/>
    </row>
    <row r="1087" spans="1:9" ht="15" customHeight="1">
      <c r="A1087" s="547" t="s">
        <v>64</v>
      </c>
      <c r="B1087" s="548"/>
      <c r="C1087" s="548"/>
      <c r="D1087" s="551" t="s">
        <v>54</v>
      </c>
      <c r="E1087" s="552"/>
      <c r="F1087" s="15" t="s">
        <v>55</v>
      </c>
      <c r="G1087" s="15" t="s">
        <v>56</v>
      </c>
      <c r="H1087" s="15" t="s">
        <v>57</v>
      </c>
      <c r="I1087" s="15" t="s">
        <v>58</v>
      </c>
    </row>
    <row r="1088" spans="1:9" ht="36" customHeight="1">
      <c r="A1088" s="16" t="s">
        <v>773</v>
      </c>
      <c r="B1088" s="553" t="s">
        <v>774</v>
      </c>
      <c r="C1088" s="554"/>
      <c r="D1088" s="555" t="s">
        <v>61</v>
      </c>
      <c r="E1088" s="556"/>
      <c r="F1088" s="16" t="s">
        <v>73</v>
      </c>
      <c r="G1088" s="18">
        <v>1</v>
      </c>
      <c r="H1088" s="19">
        <v>38.96</v>
      </c>
      <c r="I1088" s="19">
        <v>38.96</v>
      </c>
    </row>
    <row r="1089" spans="1:9" ht="36" customHeight="1">
      <c r="A1089" s="16" t="s">
        <v>775</v>
      </c>
      <c r="B1089" s="553" t="s">
        <v>776</v>
      </c>
      <c r="C1089" s="554"/>
      <c r="D1089" s="555" t="s">
        <v>61</v>
      </c>
      <c r="E1089" s="556"/>
      <c r="F1089" s="16" t="s">
        <v>73</v>
      </c>
      <c r="G1089" s="18">
        <v>1</v>
      </c>
      <c r="H1089" s="19">
        <v>55.1</v>
      </c>
      <c r="I1089" s="19">
        <v>55.1</v>
      </c>
    </row>
    <row r="1090" spans="1:9" ht="20.100000000000001" customHeight="1">
      <c r="A1090" s="16" t="s">
        <v>777</v>
      </c>
      <c r="B1090" s="553" t="s">
        <v>778</v>
      </c>
      <c r="C1090" s="554"/>
      <c r="D1090" s="555" t="s">
        <v>61</v>
      </c>
      <c r="E1090" s="556"/>
      <c r="F1090" s="16" t="s">
        <v>73</v>
      </c>
      <c r="G1090" s="18">
        <v>1</v>
      </c>
      <c r="H1090" s="19">
        <v>21.62</v>
      </c>
      <c r="I1090" s="19">
        <v>21.62</v>
      </c>
    </row>
    <row r="1091" spans="1:9" ht="36" customHeight="1">
      <c r="A1091" s="16" t="s">
        <v>779</v>
      </c>
      <c r="B1091" s="553" t="s">
        <v>780</v>
      </c>
      <c r="C1091" s="554"/>
      <c r="D1091" s="555" t="s">
        <v>61</v>
      </c>
      <c r="E1091" s="556"/>
      <c r="F1091" s="16" t="s">
        <v>73</v>
      </c>
      <c r="G1091" s="18">
        <v>1</v>
      </c>
      <c r="H1091" s="19">
        <v>31.13</v>
      </c>
      <c r="I1091" s="19">
        <v>31.13</v>
      </c>
    </row>
    <row r="1092" spans="1:9" ht="36" customHeight="1">
      <c r="A1092" s="16" t="s">
        <v>781</v>
      </c>
      <c r="B1092" s="553" t="s">
        <v>782</v>
      </c>
      <c r="C1092" s="554"/>
      <c r="D1092" s="555" t="s">
        <v>61</v>
      </c>
      <c r="E1092" s="556"/>
      <c r="F1092" s="16" t="s">
        <v>73</v>
      </c>
      <c r="G1092" s="18">
        <v>1</v>
      </c>
      <c r="H1092" s="19">
        <v>4.32</v>
      </c>
      <c r="I1092" s="19">
        <v>4.32</v>
      </c>
    </row>
    <row r="1093" spans="1:9" ht="15" customHeight="1">
      <c r="A1093" s="1"/>
      <c r="B1093" s="1"/>
      <c r="C1093" s="1"/>
      <c r="D1093" s="1"/>
      <c r="E1093" s="1"/>
      <c r="F1093" s="1"/>
      <c r="G1093" s="549" t="s">
        <v>78</v>
      </c>
      <c r="H1093" s="550"/>
      <c r="I1093" s="20">
        <v>151.13</v>
      </c>
    </row>
    <row r="1094" spans="1:9" ht="15" customHeight="1">
      <c r="A1094" s="1"/>
      <c r="B1094" s="1"/>
      <c r="C1094" s="1"/>
      <c r="D1094" s="1"/>
      <c r="E1094" s="1"/>
      <c r="F1094" s="1"/>
      <c r="G1094" s="545" t="s">
        <v>50</v>
      </c>
      <c r="H1094" s="546"/>
      <c r="I1094" s="3">
        <v>151.13</v>
      </c>
    </row>
    <row r="1095" spans="1:9" ht="9.9499999999999993" customHeight="1">
      <c r="A1095" s="1"/>
      <c r="B1095" s="1"/>
      <c r="C1095" s="1"/>
      <c r="D1095" s="540" t="s">
        <v>48</v>
      </c>
      <c r="E1095" s="541"/>
      <c r="F1095" s="541"/>
      <c r="G1095" s="1"/>
      <c r="H1095" s="1"/>
      <c r="I1095" s="1"/>
    </row>
    <row r="1096" spans="1:9" ht="20.100000000000001" customHeight="1">
      <c r="A1096" s="542" t="s">
        <v>783</v>
      </c>
      <c r="B1096" s="543"/>
      <c r="C1096" s="543"/>
      <c r="D1096" s="543"/>
      <c r="E1096" s="543"/>
      <c r="F1096" s="543"/>
      <c r="G1096" s="543"/>
      <c r="H1096" s="543"/>
      <c r="I1096" s="543"/>
    </row>
    <row r="1097" spans="1:9" ht="15" customHeight="1">
      <c r="A1097" s="547" t="s">
        <v>64</v>
      </c>
      <c r="B1097" s="548"/>
      <c r="C1097" s="548"/>
      <c r="D1097" s="551" t="s">
        <v>54</v>
      </c>
      <c r="E1097" s="552"/>
      <c r="F1097" s="15" t="s">
        <v>55</v>
      </c>
      <c r="G1097" s="15" t="s">
        <v>56</v>
      </c>
      <c r="H1097" s="15" t="s">
        <v>57</v>
      </c>
      <c r="I1097" s="15" t="s">
        <v>58</v>
      </c>
    </row>
    <row r="1098" spans="1:9" ht="20.100000000000001" customHeight="1">
      <c r="A1098" s="16" t="s">
        <v>777</v>
      </c>
      <c r="B1098" s="553" t="s">
        <v>778</v>
      </c>
      <c r="C1098" s="554"/>
      <c r="D1098" s="555" t="s">
        <v>61</v>
      </c>
      <c r="E1098" s="556"/>
      <c r="F1098" s="16" t="s">
        <v>73</v>
      </c>
      <c r="G1098" s="18">
        <v>1</v>
      </c>
      <c r="H1098" s="19">
        <v>21.62</v>
      </c>
      <c r="I1098" s="19">
        <v>21.62</v>
      </c>
    </row>
    <row r="1099" spans="1:9" ht="36" customHeight="1">
      <c r="A1099" s="16" t="s">
        <v>779</v>
      </c>
      <c r="B1099" s="553" t="s">
        <v>780</v>
      </c>
      <c r="C1099" s="554"/>
      <c r="D1099" s="555" t="s">
        <v>61</v>
      </c>
      <c r="E1099" s="556"/>
      <c r="F1099" s="16" t="s">
        <v>73</v>
      </c>
      <c r="G1099" s="18">
        <v>1</v>
      </c>
      <c r="H1099" s="19">
        <v>31.13</v>
      </c>
      <c r="I1099" s="19">
        <v>31.13</v>
      </c>
    </row>
    <row r="1100" spans="1:9" ht="36" customHeight="1">
      <c r="A1100" s="16" t="s">
        <v>781</v>
      </c>
      <c r="B1100" s="553" t="s">
        <v>782</v>
      </c>
      <c r="C1100" s="554"/>
      <c r="D1100" s="555" t="s">
        <v>61</v>
      </c>
      <c r="E1100" s="556"/>
      <c r="F1100" s="16" t="s">
        <v>73</v>
      </c>
      <c r="G1100" s="18">
        <v>1</v>
      </c>
      <c r="H1100" s="19">
        <v>4.32</v>
      </c>
      <c r="I1100" s="19">
        <v>4.32</v>
      </c>
    </row>
    <row r="1101" spans="1:9" ht="15" customHeight="1">
      <c r="A1101" s="1"/>
      <c r="B1101" s="1"/>
      <c r="C1101" s="1"/>
      <c r="D1101" s="1"/>
      <c r="E1101" s="1"/>
      <c r="F1101" s="1"/>
      <c r="G1101" s="549" t="s">
        <v>78</v>
      </c>
      <c r="H1101" s="550"/>
      <c r="I1101" s="20">
        <v>57.07</v>
      </c>
    </row>
    <row r="1102" spans="1:9" ht="15" customHeight="1">
      <c r="A1102" s="1"/>
      <c r="B1102" s="1"/>
      <c r="C1102" s="1"/>
      <c r="D1102" s="1"/>
      <c r="E1102" s="1"/>
      <c r="F1102" s="1"/>
      <c r="G1102" s="545" t="s">
        <v>50</v>
      </c>
      <c r="H1102" s="546"/>
      <c r="I1102" s="3">
        <v>57.07</v>
      </c>
    </row>
    <row r="1103" spans="1:9" ht="9.9499999999999993" customHeight="1">
      <c r="A1103" s="1"/>
      <c r="B1103" s="1"/>
      <c r="C1103" s="1"/>
      <c r="D1103" s="540" t="s">
        <v>48</v>
      </c>
      <c r="E1103" s="541"/>
      <c r="F1103" s="541"/>
      <c r="G1103" s="1"/>
      <c r="H1103" s="1"/>
      <c r="I1103" s="1"/>
    </row>
    <row r="1104" spans="1:9" ht="20.100000000000001" customHeight="1">
      <c r="A1104" s="542" t="s">
        <v>784</v>
      </c>
      <c r="B1104" s="543"/>
      <c r="C1104" s="543"/>
      <c r="D1104" s="543"/>
      <c r="E1104" s="543"/>
      <c r="F1104" s="543"/>
      <c r="G1104" s="543"/>
      <c r="H1104" s="543"/>
      <c r="I1104" s="543"/>
    </row>
    <row r="1105" spans="1:9" ht="15" customHeight="1">
      <c r="A1105" s="547" t="s">
        <v>145</v>
      </c>
      <c r="B1105" s="548"/>
      <c r="C1105" s="548"/>
      <c r="D1105" s="551" t="s">
        <v>54</v>
      </c>
      <c r="E1105" s="552"/>
      <c r="F1105" s="15" t="s">
        <v>55</v>
      </c>
      <c r="G1105" s="15" t="s">
        <v>56</v>
      </c>
      <c r="H1105" s="15" t="s">
        <v>57</v>
      </c>
      <c r="I1105" s="15" t="s">
        <v>58</v>
      </c>
    </row>
    <row r="1106" spans="1:9" ht="15" customHeight="1">
      <c r="A1106" s="16" t="s">
        <v>785</v>
      </c>
      <c r="B1106" s="553" t="s">
        <v>786</v>
      </c>
      <c r="C1106" s="554"/>
      <c r="D1106" s="555" t="s">
        <v>61</v>
      </c>
      <c r="E1106" s="556"/>
      <c r="F1106" s="16" t="s">
        <v>73</v>
      </c>
      <c r="G1106" s="18">
        <v>9.4000000000000004E-3</v>
      </c>
      <c r="H1106" s="19">
        <v>14.17</v>
      </c>
      <c r="I1106" s="19">
        <v>0.13</v>
      </c>
    </row>
    <row r="1107" spans="1:9" ht="15" customHeight="1">
      <c r="A1107" s="1"/>
      <c r="B1107" s="1"/>
      <c r="C1107" s="1"/>
      <c r="D1107" s="1"/>
      <c r="E1107" s="1"/>
      <c r="F1107" s="1"/>
      <c r="G1107" s="549" t="s">
        <v>150</v>
      </c>
      <c r="H1107" s="550"/>
      <c r="I1107" s="20">
        <v>0.13</v>
      </c>
    </row>
    <row r="1108" spans="1:9" ht="15" customHeight="1">
      <c r="A1108" s="1"/>
      <c r="B1108" s="1"/>
      <c r="C1108" s="1"/>
      <c r="D1108" s="1"/>
      <c r="E1108" s="1"/>
      <c r="F1108" s="1"/>
      <c r="G1108" s="545" t="s">
        <v>50</v>
      </c>
      <c r="H1108" s="546"/>
      <c r="I1108" s="3">
        <v>0.13</v>
      </c>
    </row>
    <row r="1109" spans="1:9" ht="9.9499999999999993" customHeight="1">
      <c r="A1109" s="1"/>
      <c r="B1109" s="1"/>
      <c r="C1109" s="1"/>
      <c r="D1109" s="540" t="s">
        <v>48</v>
      </c>
      <c r="E1109" s="541"/>
      <c r="F1109" s="541"/>
      <c r="G1109" s="1"/>
      <c r="H1109" s="1"/>
      <c r="I1109" s="1"/>
    </row>
    <row r="1110" spans="1:9" ht="20.100000000000001" customHeight="1">
      <c r="A1110" s="542" t="s">
        <v>787</v>
      </c>
      <c r="B1110" s="543"/>
      <c r="C1110" s="543"/>
      <c r="D1110" s="543"/>
      <c r="E1110" s="543"/>
      <c r="F1110" s="543"/>
      <c r="G1110" s="543"/>
      <c r="H1110" s="543"/>
      <c r="I1110" s="543"/>
    </row>
    <row r="1111" spans="1:9" ht="15" customHeight="1">
      <c r="A1111" s="547" t="s">
        <v>337</v>
      </c>
      <c r="B1111" s="548"/>
      <c r="C1111" s="548"/>
      <c r="D1111" s="551" t="s">
        <v>54</v>
      </c>
      <c r="E1111" s="552"/>
      <c r="F1111" s="15" t="s">
        <v>55</v>
      </c>
      <c r="G1111" s="15" t="s">
        <v>56</v>
      </c>
      <c r="H1111" s="15" t="s">
        <v>57</v>
      </c>
      <c r="I1111" s="15" t="s">
        <v>58</v>
      </c>
    </row>
    <row r="1112" spans="1:9" ht="15" customHeight="1">
      <c r="A1112" s="16" t="s">
        <v>338</v>
      </c>
      <c r="B1112" s="553" t="s">
        <v>339</v>
      </c>
      <c r="C1112" s="554"/>
      <c r="D1112" s="555" t="s">
        <v>61</v>
      </c>
      <c r="E1112" s="556"/>
      <c r="F1112" s="16" t="s">
        <v>73</v>
      </c>
      <c r="G1112" s="18">
        <v>1</v>
      </c>
      <c r="H1112" s="19">
        <v>2.83</v>
      </c>
      <c r="I1112" s="19">
        <v>2.83</v>
      </c>
    </row>
    <row r="1113" spans="1:9" ht="15" customHeight="1">
      <c r="A1113" s="16" t="s">
        <v>340</v>
      </c>
      <c r="B1113" s="553" t="s">
        <v>341</v>
      </c>
      <c r="C1113" s="554"/>
      <c r="D1113" s="555" t="s">
        <v>61</v>
      </c>
      <c r="E1113" s="556"/>
      <c r="F1113" s="16" t="s">
        <v>73</v>
      </c>
      <c r="G1113" s="18">
        <v>1</v>
      </c>
      <c r="H1113" s="19">
        <v>0.88</v>
      </c>
      <c r="I1113" s="19">
        <v>0.88</v>
      </c>
    </row>
    <row r="1114" spans="1:9" ht="15" customHeight="1">
      <c r="A1114" s="16" t="s">
        <v>342</v>
      </c>
      <c r="B1114" s="553" t="s">
        <v>343</v>
      </c>
      <c r="C1114" s="554"/>
      <c r="D1114" s="555" t="s">
        <v>61</v>
      </c>
      <c r="E1114" s="556"/>
      <c r="F1114" s="16" t="s">
        <v>73</v>
      </c>
      <c r="G1114" s="18">
        <v>1</v>
      </c>
      <c r="H1114" s="19">
        <v>0.81</v>
      </c>
      <c r="I1114" s="19">
        <v>0.81</v>
      </c>
    </row>
    <row r="1115" spans="1:9" ht="15" customHeight="1">
      <c r="A1115" s="16" t="s">
        <v>344</v>
      </c>
      <c r="B1115" s="553" t="s">
        <v>345</v>
      </c>
      <c r="C1115" s="554"/>
      <c r="D1115" s="555" t="s">
        <v>61</v>
      </c>
      <c r="E1115" s="556"/>
      <c r="F1115" s="16" t="s">
        <v>73</v>
      </c>
      <c r="G1115" s="18">
        <v>1</v>
      </c>
      <c r="H1115" s="19">
        <v>0.06</v>
      </c>
      <c r="I1115" s="19">
        <v>0.06</v>
      </c>
    </row>
    <row r="1116" spans="1:9" ht="20.100000000000001" customHeight="1">
      <c r="A1116" s="16" t="s">
        <v>410</v>
      </c>
      <c r="B1116" s="553" t="s">
        <v>411</v>
      </c>
      <c r="C1116" s="554"/>
      <c r="D1116" s="555" t="s">
        <v>61</v>
      </c>
      <c r="E1116" s="556"/>
      <c r="F1116" s="16" t="s">
        <v>73</v>
      </c>
      <c r="G1116" s="18">
        <v>1</v>
      </c>
      <c r="H1116" s="19">
        <v>0.74</v>
      </c>
      <c r="I1116" s="19">
        <v>0.74</v>
      </c>
    </row>
    <row r="1117" spans="1:9" ht="20.100000000000001" customHeight="1">
      <c r="A1117" s="16" t="s">
        <v>412</v>
      </c>
      <c r="B1117" s="553" t="s">
        <v>413</v>
      </c>
      <c r="C1117" s="554"/>
      <c r="D1117" s="555" t="s">
        <v>61</v>
      </c>
      <c r="E1117" s="556"/>
      <c r="F1117" s="16" t="s">
        <v>73</v>
      </c>
      <c r="G1117" s="18">
        <v>1</v>
      </c>
      <c r="H1117" s="19">
        <v>1.0900000000000001</v>
      </c>
      <c r="I1117" s="19">
        <v>1.0900000000000001</v>
      </c>
    </row>
    <row r="1118" spans="1:9" ht="17.100000000000001" customHeight="1">
      <c r="A1118" s="1"/>
      <c r="B1118" s="1"/>
      <c r="C1118" s="1"/>
      <c r="D1118" s="1"/>
      <c r="E1118" s="1"/>
      <c r="F1118" s="1"/>
      <c r="G1118" s="549" t="s">
        <v>350</v>
      </c>
      <c r="H1118" s="550"/>
      <c r="I1118" s="20">
        <v>6.41</v>
      </c>
    </row>
    <row r="1119" spans="1:9" ht="15" customHeight="1">
      <c r="A1119" s="547" t="s">
        <v>145</v>
      </c>
      <c r="B1119" s="548"/>
      <c r="C1119" s="548"/>
      <c r="D1119" s="551" t="s">
        <v>54</v>
      </c>
      <c r="E1119" s="552"/>
      <c r="F1119" s="15" t="s">
        <v>55</v>
      </c>
      <c r="G1119" s="15" t="s">
        <v>56</v>
      </c>
      <c r="H1119" s="15" t="s">
        <v>57</v>
      </c>
      <c r="I1119" s="15" t="s">
        <v>58</v>
      </c>
    </row>
    <row r="1120" spans="1:9" ht="15" customHeight="1">
      <c r="A1120" s="16" t="s">
        <v>785</v>
      </c>
      <c r="B1120" s="553" t="s">
        <v>786</v>
      </c>
      <c r="C1120" s="554"/>
      <c r="D1120" s="555" t="s">
        <v>61</v>
      </c>
      <c r="E1120" s="556"/>
      <c r="F1120" s="16" t="s">
        <v>73</v>
      </c>
      <c r="G1120" s="18">
        <v>1</v>
      </c>
      <c r="H1120" s="19">
        <v>14.17</v>
      </c>
      <c r="I1120" s="19">
        <v>14.17</v>
      </c>
    </row>
    <row r="1121" spans="1:9" ht="15" customHeight="1">
      <c r="A1121" s="1"/>
      <c r="B1121" s="1"/>
      <c r="C1121" s="1"/>
      <c r="D1121" s="1"/>
      <c r="E1121" s="1"/>
      <c r="F1121" s="1"/>
      <c r="G1121" s="549" t="s">
        <v>150</v>
      </c>
      <c r="H1121" s="550"/>
      <c r="I1121" s="20">
        <v>14.17</v>
      </c>
    </row>
    <row r="1122" spans="1:9" ht="15" customHeight="1">
      <c r="A1122" s="547" t="s">
        <v>64</v>
      </c>
      <c r="B1122" s="548"/>
      <c r="C1122" s="548"/>
      <c r="D1122" s="551" t="s">
        <v>54</v>
      </c>
      <c r="E1122" s="552"/>
      <c r="F1122" s="15" t="s">
        <v>55</v>
      </c>
      <c r="G1122" s="15" t="s">
        <v>56</v>
      </c>
      <c r="H1122" s="15" t="s">
        <v>57</v>
      </c>
      <c r="I1122" s="15" t="s">
        <v>58</v>
      </c>
    </row>
    <row r="1123" spans="1:9" ht="20.100000000000001" customHeight="1">
      <c r="A1123" s="16" t="s">
        <v>788</v>
      </c>
      <c r="B1123" s="553" t="s">
        <v>789</v>
      </c>
      <c r="C1123" s="554"/>
      <c r="D1123" s="555" t="s">
        <v>61</v>
      </c>
      <c r="E1123" s="556"/>
      <c r="F1123" s="16" t="s">
        <v>73</v>
      </c>
      <c r="G1123" s="18">
        <v>1</v>
      </c>
      <c r="H1123" s="19">
        <v>0.13</v>
      </c>
      <c r="I1123" s="19">
        <v>0.13</v>
      </c>
    </row>
    <row r="1124" spans="1:9" ht="15" customHeight="1">
      <c r="A1124" s="1"/>
      <c r="B1124" s="1"/>
      <c r="C1124" s="1"/>
      <c r="D1124" s="1"/>
      <c r="E1124" s="1"/>
      <c r="F1124" s="1"/>
      <c r="G1124" s="549" t="s">
        <v>78</v>
      </c>
      <c r="H1124" s="550"/>
      <c r="I1124" s="20">
        <v>0.13</v>
      </c>
    </row>
    <row r="1125" spans="1:9" ht="15" customHeight="1">
      <c r="A1125" s="1"/>
      <c r="B1125" s="1"/>
      <c r="C1125" s="1"/>
      <c r="D1125" s="1"/>
      <c r="E1125" s="1"/>
      <c r="F1125" s="1"/>
      <c r="G1125" s="545" t="s">
        <v>50</v>
      </c>
      <c r="H1125" s="546"/>
      <c r="I1125" s="3">
        <v>20.71</v>
      </c>
    </row>
    <row r="1126" spans="1:9" ht="9.9499999999999993" customHeight="1">
      <c r="A1126" s="1"/>
      <c r="B1126" s="1"/>
      <c r="C1126" s="1"/>
      <c r="D1126" s="540" t="s">
        <v>48</v>
      </c>
      <c r="E1126" s="541"/>
      <c r="F1126" s="541"/>
      <c r="G1126" s="1"/>
      <c r="H1126" s="1"/>
      <c r="I1126" s="1"/>
    </row>
    <row r="1127" spans="1:9" ht="20.100000000000001" customHeight="1">
      <c r="A1127" s="542" t="s">
        <v>790</v>
      </c>
      <c r="B1127" s="543"/>
      <c r="C1127" s="543"/>
      <c r="D1127" s="543"/>
      <c r="E1127" s="543"/>
      <c r="F1127" s="543"/>
      <c r="G1127" s="543"/>
      <c r="H1127" s="543"/>
      <c r="I1127" s="543"/>
    </row>
    <row r="1128" spans="1:9" ht="15" customHeight="1">
      <c r="A1128" s="547" t="s">
        <v>53</v>
      </c>
      <c r="B1128" s="548"/>
      <c r="C1128" s="548"/>
      <c r="D1128" s="551" t="s">
        <v>54</v>
      </c>
      <c r="E1128" s="552"/>
      <c r="F1128" s="15" t="s">
        <v>55</v>
      </c>
      <c r="G1128" s="15" t="s">
        <v>56</v>
      </c>
      <c r="H1128" s="15" t="s">
        <v>57</v>
      </c>
      <c r="I1128" s="15" t="s">
        <v>58</v>
      </c>
    </row>
    <row r="1129" spans="1:9" ht="20.100000000000001" customHeight="1">
      <c r="A1129" s="16" t="s">
        <v>102</v>
      </c>
      <c r="B1129" s="553" t="s">
        <v>103</v>
      </c>
      <c r="C1129" s="554"/>
      <c r="D1129" s="555" t="s">
        <v>61</v>
      </c>
      <c r="E1129" s="556"/>
      <c r="F1129" s="16" t="s">
        <v>62</v>
      </c>
      <c r="G1129" s="18">
        <v>1.07</v>
      </c>
      <c r="H1129" s="19">
        <v>80</v>
      </c>
      <c r="I1129" s="19">
        <v>85.6</v>
      </c>
    </row>
    <row r="1130" spans="1:9" ht="15" customHeight="1">
      <c r="A1130" s="16" t="s">
        <v>104</v>
      </c>
      <c r="B1130" s="553" t="s">
        <v>105</v>
      </c>
      <c r="C1130" s="554"/>
      <c r="D1130" s="555" t="s">
        <v>61</v>
      </c>
      <c r="E1130" s="556"/>
      <c r="F1130" s="16" t="s">
        <v>91</v>
      </c>
      <c r="G1130" s="18">
        <v>483.7</v>
      </c>
      <c r="H1130" s="19">
        <v>0.59</v>
      </c>
      <c r="I1130" s="19">
        <v>285.38</v>
      </c>
    </row>
    <row r="1131" spans="1:9" ht="15" customHeight="1">
      <c r="A1131" s="1"/>
      <c r="B1131" s="1"/>
      <c r="C1131" s="1"/>
      <c r="D1131" s="1"/>
      <c r="E1131" s="1"/>
      <c r="F1131" s="1"/>
      <c r="G1131" s="549" t="s">
        <v>63</v>
      </c>
      <c r="H1131" s="550"/>
      <c r="I1131" s="20">
        <v>370.98</v>
      </c>
    </row>
    <row r="1132" spans="1:9" ht="15" customHeight="1">
      <c r="A1132" s="547" t="s">
        <v>64</v>
      </c>
      <c r="B1132" s="548"/>
      <c r="C1132" s="548"/>
      <c r="D1132" s="551" t="s">
        <v>54</v>
      </c>
      <c r="E1132" s="552"/>
      <c r="F1132" s="15" t="s">
        <v>55</v>
      </c>
      <c r="G1132" s="15" t="s">
        <v>56</v>
      </c>
      <c r="H1132" s="15" t="s">
        <v>57</v>
      </c>
      <c r="I1132" s="15" t="s">
        <v>58</v>
      </c>
    </row>
    <row r="1133" spans="1:9" ht="20.100000000000001" customHeight="1">
      <c r="A1133" s="16" t="s">
        <v>108</v>
      </c>
      <c r="B1133" s="553" t="s">
        <v>109</v>
      </c>
      <c r="C1133" s="554"/>
      <c r="D1133" s="555" t="s">
        <v>61</v>
      </c>
      <c r="E1133" s="556"/>
      <c r="F1133" s="16" t="s">
        <v>73</v>
      </c>
      <c r="G1133" s="18">
        <v>3.42</v>
      </c>
      <c r="H1133" s="19">
        <v>16.98</v>
      </c>
      <c r="I1133" s="19">
        <v>58.07</v>
      </c>
    </row>
    <row r="1134" spans="1:9" ht="27.95" customHeight="1">
      <c r="A1134" s="16" t="s">
        <v>505</v>
      </c>
      <c r="B1134" s="553" t="s">
        <v>506</v>
      </c>
      <c r="C1134" s="554"/>
      <c r="D1134" s="555" t="s">
        <v>61</v>
      </c>
      <c r="E1134" s="556"/>
      <c r="F1134" s="16" t="s">
        <v>67</v>
      </c>
      <c r="G1134" s="18">
        <v>0.8</v>
      </c>
      <c r="H1134" s="19">
        <v>1.8</v>
      </c>
      <c r="I1134" s="19">
        <v>1.44</v>
      </c>
    </row>
    <row r="1135" spans="1:9" ht="27.95" customHeight="1">
      <c r="A1135" s="16" t="s">
        <v>507</v>
      </c>
      <c r="B1135" s="553" t="s">
        <v>508</v>
      </c>
      <c r="C1135" s="554"/>
      <c r="D1135" s="555" t="s">
        <v>61</v>
      </c>
      <c r="E1135" s="556"/>
      <c r="F1135" s="16" t="s">
        <v>70</v>
      </c>
      <c r="G1135" s="18">
        <v>2.62</v>
      </c>
      <c r="H1135" s="19">
        <v>0.38</v>
      </c>
      <c r="I1135" s="19">
        <v>0.99</v>
      </c>
    </row>
    <row r="1136" spans="1:9" ht="15" customHeight="1">
      <c r="A1136" s="1"/>
      <c r="B1136" s="1"/>
      <c r="C1136" s="1"/>
      <c r="D1136" s="1"/>
      <c r="E1136" s="1"/>
      <c r="F1136" s="1"/>
      <c r="G1136" s="549" t="s">
        <v>78</v>
      </c>
      <c r="H1136" s="550"/>
      <c r="I1136" s="20">
        <v>60.5</v>
      </c>
    </row>
    <row r="1137" spans="1:9" ht="15" customHeight="1">
      <c r="A1137" s="1"/>
      <c r="B1137" s="1"/>
      <c r="C1137" s="1"/>
      <c r="D1137" s="1"/>
      <c r="E1137" s="1"/>
      <c r="F1137" s="1"/>
      <c r="G1137" s="545" t="s">
        <v>50</v>
      </c>
      <c r="H1137" s="546"/>
      <c r="I1137" s="3">
        <v>431.48</v>
      </c>
    </row>
    <row r="1138" spans="1:9" ht="9.9499999999999993" customHeight="1">
      <c r="A1138" s="1"/>
      <c r="B1138" s="1"/>
      <c r="C1138" s="1"/>
      <c r="D1138" s="540" t="s">
        <v>48</v>
      </c>
      <c r="E1138" s="541"/>
      <c r="F1138" s="541"/>
      <c r="G1138" s="1"/>
      <c r="H1138" s="1"/>
      <c r="I1138" s="1"/>
    </row>
    <row r="1139" spans="1:9" ht="20.100000000000001" customHeight="1">
      <c r="A1139" s="542" t="s">
        <v>791</v>
      </c>
      <c r="B1139" s="543"/>
      <c r="C1139" s="543"/>
      <c r="D1139" s="543"/>
      <c r="E1139" s="543"/>
      <c r="F1139" s="543"/>
      <c r="G1139" s="543"/>
      <c r="H1139" s="543"/>
      <c r="I1139" s="543"/>
    </row>
    <row r="1140" spans="1:9" ht="12.95" customHeight="1">
      <c r="A1140" s="567" t="s">
        <v>792</v>
      </c>
      <c r="B1140" s="568"/>
      <c r="C1140" s="569" t="s">
        <v>793</v>
      </c>
      <c r="D1140" s="570"/>
      <c r="E1140" s="571" t="s">
        <v>794</v>
      </c>
      <c r="F1140" s="572"/>
      <c r="G1140" s="571" t="s">
        <v>795</v>
      </c>
      <c r="H1140" s="572"/>
      <c r="I1140" s="571" t="s">
        <v>796</v>
      </c>
    </row>
    <row r="1141" spans="1:9" ht="12" customHeight="1">
      <c r="A1141" s="568"/>
      <c r="B1141" s="568"/>
      <c r="C1141" s="570"/>
      <c r="D1141" s="570"/>
      <c r="E1141" s="15" t="s">
        <v>797</v>
      </c>
      <c r="F1141" s="15" t="s">
        <v>798</v>
      </c>
      <c r="G1141" s="15" t="s">
        <v>797</v>
      </c>
      <c r="H1141" s="15" t="s">
        <v>798</v>
      </c>
      <c r="I1141" s="572"/>
    </row>
    <row r="1142" spans="1:9" ht="15.95" customHeight="1">
      <c r="A1142" s="5" t="s">
        <v>799</v>
      </c>
      <c r="B1142" s="4" t="s">
        <v>800</v>
      </c>
      <c r="C1142" s="563">
        <v>1</v>
      </c>
      <c r="D1142" s="564"/>
      <c r="E1142" s="24">
        <v>1</v>
      </c>
      <c r="F1142" s="24">
        <v>0</v>
      </c>
      <c r="G1142" s="25">
        <v>289.52999999999997</v>
      </c>
      <c r="H1142" s="25">
        <v>0</v>
      </c>
      <c r="I1142" s="25">
        <v>289.52999999999997</v>
      </c>
    </row>
    <row r="1143" spans="1:9" ht="15" customHeight="1">
      <c r="A1143" s="13"/>
      <c r="B1143" s="13"/>
      <c r="C1143" s="13"/>
      <c r="D1143" s="13"/>
      <c r="E1143" s="13"/>
      <c r="F1143" s="13"/>
      <c r="G1143" s="557" t="s">
        <v>801</v>
      </c>
      <c r="H1143" s="558"/>
      <c r="I1143" s="26">
        <v>289.52999999999997</v>
      </c>
    </row>
    <row r="1144" spans="1:9" ht="20.100000000000001" customHeight="1">
      <c r="A1144" s="559" t="s">
        <v>802</v>
      </c>
      <c r="B1144" s="560"/>
      <c r="C1144" s="560"/>
      <c r="D1144" s="560"/>
      <c r="E1144" s="560"/>
      <c r="F1144" s="2" t="s">
        <v>803</v>
      </c>
      <c r="G1144" s="2" t="s">
        <v>804</v>
      </c>
      <c r="H1144" s="2" t="s">
        <v>805</v>
      </c>
      <c r="I1144" s="2" t="s">
        <v>796</v>
      </c>
    </row>
    <row r="1145" spans="1:9" ht="15" customHeight="1">
      <c r="A1145" s="5" t="s">
        <v>806</v>
      </c>
      <c r="B1145" s="565" t="s">
        <v>807</v>
      </c>
      <c r="C1145" s="566"/>
      <c r="D1145" s="566"/>
      <c r="E1145" s="566"/>
      <c r="F1145" s="5" t="s">
        <v>808</v>
      </c>
      <c r="G1145" s="23">
        <v>0.5</v>
      </c>
      <c r="H1145" s="6">
        <v>11.65</v>
      </c>
      <c r="I1145" s="6">
        <v>5.83</v>
      </c>
    </row>
    <row r="1146" spans="1:9" ht="15" customHeight="1">
      <c r="A1146" s="13"/>
      <c r="B1146" s="13"/>
      <c r="C1146" s="13"/>
      <c r="D1146" s="13"/>
      <c r="E1146" s="13"/>
      <c r="F1146" s="13"/>
      <c r="G1146" s="557" t="s">
        <v>809</v>
      </c>
      <c r="H1146" s="558"/>
      <c r="I1146" s="3">
        <v>5.83</v>
      </c>
    </row>
    <row r="1147" spans="1:9" ht="15" customHeight="1">
      <c r="A1147" s="1"/>
      <c r="B1147" s="1"/>
      <c r="C1147" s="1"/>
      <c r="D1147" s="1"/>
      <c r="E1147" s="1"/>
      <c r="F1147" s="1"/>
      <c r="G1147" s="545" t="s">
        <v>810</v>
      </c>
      <c r="H1147" s="546"/>
      <c r="I1147" s="25">
        <v>295.36</v>
      </c>
    </row>
    <row r="1148" spans="1:9" ht="15" customHeight="1">
      <c r="A1148" s="1"/>
      <c r="B1148" s="1"/>
      <c r="C1148" s="1"/>
      <c r="D1148" s="1"/>
      <c r="E1148" s="1"/>
      <c r="F1148" s="1"/>
      <c r="G1148" s="545" t="s">
        <v>811</v>
      </c>
      <c r="H1148" s="546"/>
      <c r="I1148" s="25">
        <v>253</v>
      </c>
    </row>
    <row r="1149" spans="1:9" ht="15" customHeight="1">
      <c r="A1149" s="1"/>
      <c r="B1149" s="1"/>
      <c r="C1149" s="1"/>
      <c r="D1149" s="1"/>
      <c r="E1149" s="1"/>
      <c r="F1149" s="1"/>
      <c r="G1149" s="545" t="s">
        <v>812</v>
      </c>
      <c r="H1149" s="546"/>
      <c r="I1149" s="25">
        <v>1.1674</v>
      </c>
    </row>
    <row r="1150" spans="1:9" ht="20.100000000000001" customHeight="1">
      <c r="A1150" s="559" t="s">
        <v>813</v>
      </c>
      <c r="B1150" s="560"/>
      <c r="C1150" s="560"/>
      <c r="D1150" s="560"/>
      <c r="E1150" s="560"/>
      <c r="F1150" s="2" t="s">
        <v>803</v>
      </c>
      <c r="G1150" s="2" t="s">
        <v>804</v>
      </c>
      <c r="H1150" s="2" t="s">
        <v>814</v>
      </c>
      <c r="I1150" s="2" t="s">
        <v>815</v>
      </c>
    </row>
    <row r="1151" spans="1:9" ht="15" customHeight="1">
      <c r="A1151" s="5" t="s">
        <v>816</v>
      </c>
      <c r="B1151" s="561" t="s">
        <v>817</v>
      </c>
      <c r="C1151" s="562"/>
      <c r="D1151" s="562"/>
      <c r="E1151" s="562"/>
      <c r="F1151" s="5" t="s">
        <v>808</v>
      </c>
      <c r="G1151" s="27">
        <v>2E-3</v>
      </c>
      <c r="H1151" s="6">
        <v>3.61</v>
      </c>
      <c r="I1151" s="6">
        <v>0.01</v>
      </c>
    </row>
    <row r="1152" spans="1:9" ht="15" customHeight="1">
      <c r="A1152" s="13"/>
      <c r="B1152" s="13"/>
      <c r="C1152" s="13"/>
      <c r="D1152" s="13"/>
      <c r="E1152" s="13"/>
      <c r="F1152" s="13"/>
      <c r="G1152" s="557" t="s">
        <v>818</v>
      </c>
      <c r="H1152" s="558"/>
      <c r="I1152" s="3">
        <v>0.01</v>
      </c>
    </row>
    <row r="1153" spans="1:9" ht="15" customHeight="1">
      <c r="A1153" s="1"/>
      <c r="B1153" s="1"/>
      <c r="C1153" s="1"/>
      <c r="D1153" s="1"/>
      <c r="E1153" s="1"/>
      <c r="F1153" s="1"/>
      <c r="G1153" s="545" t="s">
        <v>819</v>
      </c>
      <c r="H1153" s="546"/>
      <c r="I1153" s="6">
        <v>1.1774</v>
      </c>
    </row>
    <row r="1154" spans="1:9" ht="15" customHeight="1">
      <c r="A1154" s="1"/>
      <c r="B1154" s="1"/>
      <c r="C1154" s="1"/>
      <c r="D1154" s="1"/>
      <c r="E1154" s="1"/>
      <c r="F1154" s="1"/>
      <c r="G1154" s="545" t="s">
        <v>50</v>
      </c>
      <c r="H1154" s="546"/>
      <c r="I1154" s="3">
        <v>1.18</v>
      </c>
    </row>
    <row r="1155" spans="1:9" ht="9.9499999999999993" customHeight="1">
      <c r="A1155" s="1"/>
      <c r="B1155" s="1"/>
      <c r="C1155" s="1"/>
      <c r="D1155" s="540" t="s">
        <v>48</v>
      </c>
      <c r="E1155" s="541"/>
      <c r="F1155" s="541"/>
      <c r="G1155" s="1"/>
      <c r="H1155" s="1"/>
      <c r="I1155" s="1"/>
    </row>
    <row r="1156" spans="1:9" ht="20.100000000000001" customHeight="1">
      <c r="A1156" s="542" t="s">
        <v>820</v>
      </c>
      <c r="B1156" s="543"/>
      <c r="C1156" s="543"/>
      <c r="D1156" s="543"/>
      <c r="E1156" s="543"/>
      <c r="F1156" s="543"/>
      <c r="G1156" s="543"/>
      <c r="H1156" s="543"/>
      <c r="I1156" s="543"/>
    </row>
    <row r="1157" spans="1:9" ht="15" customHeight="1">
      <c r="A1157" s="547" t="s">
        <v>145</v>
      </c>
      <c r="B1157" s="548"/>
      <c r="C1157" s="548"/>
      <c r="D1157" s="551" t="s">
        <v>54</v>
      </c>
      <c r="E1157" s="552"/>
      <c r="F1157" s="15" t="s">
        <v>55</v>
      </c>
      <c r="G1157" s="15" t="s">
        <v>56</v>
      </c>
      <c r="H1157" s="15" t="s">
        <v>57</v>
      </c>
      <c r="I1157" s="15" t="s">
        <v>58</v>
      </c>
    </row>
    <row r="1158" spans="1:9" ht="15" customHeight="1">
      <c r="A1158" s="16" t="s">
        <v>652</v>
      </c>
      <c r="B1158" s="553" t="s">
        <v>653</v>
      </c>
      <c r="C1158" s="554"/>
      <c r="D1158" s="555" t="s">
        <v>160</v>
      </c>
      <c r="E1158" s="556"/>
      <c r="F1158" s="16" t="s">
        <v>181</v>
      </c>
      <c r="G1158" s="18">
        <v>0.4</v>
      </c>
      <c r="H1158" s="19">
        <v>14.02</v>
      </c>
      <c r="I1158" s="19">
        <v>5.61</v>
      </c>
    </row>
    <row r="1159" spans="1:9" ht="15" customHeight="1">
      <c r="A1159" s="16" t="s">
        <v>182</v>
      </c>
      <c r="B1159" s="553" t="s">
        <v>183</v>
      </c>
      <c r="C1159" s="554"/>
      <c r="D1159" s="555" t="s">
        <v>160</v>
      </c>
      <c r="E1159" s="556"/>
      <c r="F1159" s="16" t="s">
        <v>181</v>
      </c>
      <c r="G1159" s="18">
        <v>0.2</v>
      </c>
      <c r="H1159" s="19">
        <v>11.65</v>
      </c>
      <c r="I1159" s="19">
        <v>2.33</v>
      </c>
    </row>
    <row r="1160" spans="1:9" ht="15" customHeight="1">
      <c r="A1160" s="1"/>
      <c r="B1160" s="1"/>
      <c r="C1160" s="1"/>
      <c r="D1160" s="1"/>
      <c r="E1160" s="1"/>
      <c r="F1160" s="1"/>
      <c r="G1160" s="549" t="s">
        <v>150</v>
      </c>
      <c r="H1160" s="550"/>
      <c r="I1160" s="20">
        <v>7.94</v>
      </c>
    </row>
    <row r="1161" spans="1:9" ht="15" customHeight="1">
      <c r="A1161" s="547" t="s">
        <v>53</v>
      </c>
      <c r="B1161" s="548"/>
      <c r="C1161" s="548"/>
      <c r="D1161" s="551" t="s">
        <v>54</v>
      </c>
      <c r="E1161" s="552"/>
      <c r="F1161" s="15" t="s">
        <v>55</v>
      </c>
      <c r="G1161" s="15" t="s">
        <v>56</v>
      </c>
      <c r="H1161" s="15" t="s">
        <v>57</v>
      </c>
      <c r="I1161" s="15" t="s">
        <v>58</v>
      </c>
    </row>
    <row r="1162" spans="1:9" ht="15" customHeight="1">
      <c r="A1162" s="16" t="s">
        <v>821</v>
      </c>
      <c r="B1162" s="553" t="s">
        <v>822</v>
      </c>
      <c r="C1162" s="554"/>
      <c r="D1162" s="555" t="s">
        <v>160</v>
      </c>
      <c r="E1162" s="556"/>
      <c r="F1162" s="16" t="s">
        <v>229</v>
      </c>
      <c r="G1162" s="18">
        <v>0.33</v>
      </c>
      <c r="H1162" s="19">
        <v>2.97</v>
      </c>
      <c r="I1162" s="19">
        <v>0.98</v>
      </c>
    </row>
    <row r="1163" spans="1:9" ht="15" customHeight="1">
      <c r="A1163" s="1"/>
      <c r="B1163" s="1"/>
      <c r="C1163" s="1"/>
      <c r="D1163" s="1"/>
      <c r="E1163" s="1"/>
      <c r="F1163" s="1"/>
      <c r="G1163" s="549" t="s">
        <v>63</v>
      </c>
      <c r="H1163" s="550"/>
      <c r="I1163" s="20">
        <v>0.98</v>
      </c>
    </row>
    <row r="1164" spans="1:9" ht="15" customHeight="1">
      <c r="A1164" s="547" t="s">
        <v>64</v>
      </c>
      <c r="B1164" s="548"/>
      <c r="C1164" s="548"/>
      <c r="D1164" s="551" t="s">
        <v>54</v>
      </c>
      <c r="E1164" s="552"/>
      <c r="F1164" s="15" t="s">
        <v>55</v>
      </c>
      <c r="G1164" s="15" t="s">
        <v>56</v>
      </c>
      <c r="H1164" s="15" t="s">
        <v>57</v>
      </c>
      <c r="I1164" s="15" t="s">
        <v>58</v>
      </c>
    </row>
    <row r="1165" spans="1:9" ht="15" customHeight="1">
      <c r="A1165" s="16" t="s">
        <v>191</v>
      </c>
      <c r="B1165" s="553" t="s">
        <v>192</v>
      </c>
      <c r="C1165" s="554"/>
      <c r="D1165" s="555" t="s">
        <v>160</v>
      </c>
      <c r="E1165" s="556"/>
      <c r="F1165" s="16" t="s">
        <v>181</v>
      </c>
      <c r="G1165" s="18">
        <v>0.2</v>
      </c>
      <c r="H1165" s="19">
        <v>3.61</v>
      </c>
      <c r="I1165" s="19">
        <v>0.72</v>
      </c>
    </row>
    <row r="1166" spans="1:9" ht="15" customHeight="1">
      <c r="A1166" s="16" t="s">
        <v>657</v>
      </c>
      <c r="B1166" s="553" t="s">
        <v>658</v>
      </c>
      <c r="C1166" s="554"/>
      <c r="D1166" s="555" t="s">
        <v>160</v>
      </c>
      <c r="E1166" s="556"/>
      <c r="F1166" s="16" t="s">
        <v>181</v>
      </c>
      <c r="G1166" s="18">
        <v>0.4</v>
      </c>
      <c r="H1166" s="19">
        <v>3.71</v>
      </c>
      <c r="I1166" s="19">
        <v>1.48</v>
      </c>
    </row>
    <row r="1167" spans="1:9" ht="15" customHeight="1">
      <c r="A1167" s="1"/>
      <c r="B1167" s="1"/>
      <c r="C1167" s="1"/>
      <c r="D1167" s="1"/>
      <c r="E1167" s="1"/>
      <c r="F1167" s="1"/>
      <c r="G1167" s="549" t="s">
        <v>78</v>
      </c>
      <c r="H1167" s="550"/>
      <c r="I1167" s="20">
        <v>2.2000000000000002</v>
      </c>
    </row>
    <row r="1168" spans="1:9" ht="15" customHeight="1">
      <c r="A1168" s="1"/>
      <c r="B1168" s="1"/>
      <c r="C1168" s="1"/>
      <c r="D1168" s="1"/>
      <c r="E1168" s="1"/>
      <c r="F1168" s="1"/>
      <c r="G1168" s="545" t="s">
        <v>50</v>
      </c>
      <c r="H1168" s="546"/>
      <c r="I1168" s="3">
        <v>11.11</v>
      </c>
    </row>
  </sheetData>
  <mergeCells count="1827">
    <mergeCell ref="B1166:C1166"/>
    <mergeCell ref="D1166:E1166"/>
    <mergeCell ref="G1167:H1167"/>
    <mergeCell ref="G1168:H1168"/>
    <mergeCell ref="G1163:H1163"/>
    <mergeCell ref="A1164:C1164"/>
    <mergeCell ref="D1164:E1164"/>
    <mergeCell ref="B1165:C1165"/>
    <mergeCell ref="D1165:E1165"/>
    <mergeCell ref="G1160:H1160"/>
    <mergeCell ref="A1161:C1161"/>
    <mergeCell ref="D1161:E1161"/>
    <mergeCell ref="B1162:C1162"/>
    <mergeCell ref="D1162:E1162"/>
    <mergeCell ref="A1157:C1157"/>
    <mergeCell ref="D1157:E1157"/>
    <mergeCell ref="B1158:C1158"/>
    <mergeCell ref="D1158:E1158"/>
    <mergeCell ref="B1159:C1159"/>
    <mergeCell ref="D1159:E1159"/>
    <mergeCell ref="G1152:H1152"/>
    <mergeCell ref="G1153:H1153"/>
    <mergeCell ref="G1154:H1154"/>
    <mergeCell ref="D1155:F1155"/>
    <mergeCell ref="A1156:I1156"/>
    <mergeCell ref="G1147:H1147"/>
    <mergeCell ref="G1148:H1148"/>
    <mergeCell ref="G1149:H1149"/>
    <mergeCell ref="A1150:E1150"/>
    <mergeCell ref="B1151:E1151"/>
    <mergeCell ref="C1142:D1142"/>
    <mergeCell ref="G1143:H1143"/>
    <mergeCell ref="A1144:E1144"/>
    <mergeCell ref="B1145:E1145"/>
    <mergeCell ref="G1146:H1146"/>
    <mergeCell ref="A1139:I1139"/>
    <mergeCell ref="A1140:B1141"/>
    <mergeCell ref="C1140:D1141"/>
    <mergeCell ref="E1140:F1140"/>
    <mergeCell ref="G1140:H1140"/>
    <mergeCell ref="I1140:I1141"/>
    <mergeCell ref="B1135:C1135"/>
    <mergeCell ref="D1135:E1135"/>
    <mergeCell ref="G1136:H1136"/>
    <mergeCell ref="G1137:H1137"/>
    <mergeCell ref="D1138:F1138"/>
    <mergeCell ref="A1132:C1132"/>
    <mergeCell ref="D1132:E1132"/>
    <mergeCell ref="B1133:C1133"/>
    <mergeCell ref="D1133:E1133"/>
    <mergeCell ref="B1134:C1134"/>
    <mergeCell ref="D1134:E1134"/>
    <mergeCell ref="B1129:C1129"/>
    <mergeCell ref="D1129:E1129"/>
    <mergeCell ref="B1130:C1130"/>
    <mergeCell ref="D1130:E1130"/>
    <mergeCell ref="G1131:H1131"/>
    <mergeCell ref="G1125:H1125"/>
    <mergeCell ref="D1126:F1126"/>
    <mergeCell ref="A1127:I1127"/>
    <mergeCell ref="A1128:C1128"/>
    <mergeCell ref="D1128:E1128"/>
    <mergeCell ref="A1122:C1122"/>
    <mergeCell ref="D1122:E1122"/>
    <mergeCell ref="B1123:C1123"/>
    <mergeCell ref="D1123:E1123"/>
    <mergeCell ref="G1124:H1124"/>
    <mergeCell ref="A1119:C1119"/>
    <mergeCell ref="D1119:E1119"/>
    <mergeCell ref="B1120:C1120"/>
    <mergeCell ref="D1120:E1120"/>
    <mergeCell ref="G1121:H1121"/>
    <mergeCell ref="B1116:C1116"/>
    <mergeCell ref="D1116:E1116"/>
    <mergeCell ref="B1117:C1117"/>
    <mergeCell ref="D1117:E1117"/>
    <mergeCell ref="G1118:H1118"/>
    <mergeCell ref="B1113:C1113"/>
    <mergeCell ref="D1113:E1113"/>
    <mergeCell ref="B1114:C1114"/>
    <mergeCell ref="D1114:E1114"/>
    <mergeCell ref="B1115:C1115"/>
    <mergeCell ref="D1115:E1115"/>
    <mergeCell ref="A1110:I1110"/>
    <mergeCell ref="A1111:C1111"/>
    <mergeCell ref="D1111:E1111"/>
    <mergeCell ref="B1112:C1112"/>
    <mergeCell ref="D1112:E1112"/>
    <mergeCell ref="B1106:C1106"/>
    <mergeCell ref="D1106:E1106"/>
    <mergeCell ref="G1107:H1107"/>
    <mergeCell ref="G1108:H1108"/>
    <mergeCell ref="D1109:F1109"/>
    <mergeCell ref="G1101:H1101"/>
    <mergeCell ref="G1102:H1102"/>
    <mergeCell ref="D1103:F1103"/>
    <mergeCell ref="A1104:I1104"/>
    <mergeCell ref="A1105:C1105"/>
    <mergeCell ref="D1105:E1105"/>
    <mergeCell ref="B1098:C1098"/>
    <mergeCell ref="D1098:E1098"/>
    <mergeCell ref="B1099:C1099"/>
    <mergeCell ref="D1099:E1099"/>
    <mergeCell ref="B1100:C1100"/>
    <mergeCell ref="D1100:E1100"/>
    <mergeCell ref="G1094:H1094"/>
    <mergeCell ref="D1095:F1095"/>
    <mergeCell ref="A1096:I1096"/>
    <mergeCell ref="A1097:C1097"/>
    <mergeCell ref="D1097:E1097"/>
    <mergeCell ref="B1091:C1091"/>
    <mergeCell ref="D1091:E1091"/>
    <mergeCell ref="B1092:C1092"/>
    <mergeCell ref="D1092:E1092"/>
    <mergeCell ref="G1093:H1093"/>
    <mergeCell ref="B1088:C1088"/>
    <mergeCell ref="D1088:E1088"/>
    <mergeCell ref="B1089:C1089"/>
    <mergeCell ref="D1089:E1089"/>
    <mergeCell ref="B1090:C1090"/>
    <mergeCell ref="D1090:E1090"/>
    <mergeCell ref="G1083:H1083"/>
    <mergeCell ref="G1084:H1084"/>
    <mergeCell ref="D1085:F1085"/>
    <mergeCell ref="A1086:I1086"/>
    <mergeCell ref="A1087:C1087"/>
    <mergeCell ref="D1087:E1087"/>
    <mergeCell ref="A1080:I1080"/>
    <mergeCell ref="A1081:C1081"/>
    <mergeCell ref="D1081:E1081"/>
    <mergeCell ref="B1082:C1082"/>
    <mergeCell ref="D1082:E1082"/>
    <mergeCell ref="B1076:C1076"/>
    <mergeCell ref="D1076:E1076"/>
    <mergeCell ref="G1077:H1077"/>
    <mergeCell ref="G1078:H1078"/>
    <mergeCell ref="D1079:F1079"/>
    <mergeCell ref="G1072:H1072"/>
    <mergeCell ref="D1073:F1073"/>
    <mergeCell ref="A1074:I1074"/>
    <mergeCell ref="A1075:C1075"/>
    <mergeCell ref="D1075:E1075"/>
    <mergeCell ref="A1069:C1069"/>
    <mergeCell ref="D1069:E1069"/>
    <mergeCell ref="B1070:C1070"/>
    <mergeCell ref="D1070:E1070"/>
    <mergeCell ref="G1071:H1071"/>
    <mergeCell ref="A1066:C1066"/>
    <mergeCell ref="D1066:E1066"/>
    <mergeCell ref="B1067:C1067"/>
    <mergeCell ref="D1067:E1067"/>
    <mergeCell ref="G1068:H1068"/>
    <mergeCell ref="B1063:C1063"/>
    <mergeCell ref="D1063:E1063"/>
    <mergeCell ref="B1064:C1064"/>
    <mergeCell ref="D1064:E1064"/>
    <mergeCell ref="G1065:H1065"/>
    <mergeCell ref="B1060:C1060"/>
    <mergeCell ref="D1060:E1060"/>
    <mergeCell ref="B1061:C1061"/>
    <mergeCell ref="D1061:E1061"/>
    <mergeCell ref="B1062:C1062"/>
    <mergeCell ref="D1062:E1062"/>
    <mergeCell ref="A1057:I1057"/>
    <mergeCell ref="A1058:C1058"/>
    <mergeCell ref="D1058:E1058"/>
    <mergeCell ref="B1059:C1059"/>
    <mergeCell ref="D1059:E1059"/>
    <mergeCell ref="B1053:C1053"/>
    <mergeCell ref="D1053:E1053"/>
    <mergeCell ref="G1054:H1054"/>
    <mergeCell ref="G1055:H1055"/>
    <mergeCell ref="D1056:F1056"/>
    <mergeCell ref="G1048:H1048"/>
    <mergeCell ref="G1049:H1049"/>
    <mergeCell ref="D1050:F1050"/>
    <mergeCell ref="A1051:I1051"/>
    <mergeCell ref="A1052:C1052"/>
    <mergeCell ref="D1052:E1052"/>
    <mergeCell ref="A1045:I1045"/>
    <mergeCell ref="A1046:C1046"/>
    <mergeCell ref="D1046:E1046"/>
    <mergeCell ref="B1047:C1047"/>
    <mergeCell ref="D1047:E1047"/>
    <mergeCell ref="B1041:C1041"/>
    <mergeCell ref="D1041:E1041"/>
    <mergeCell ref="G1042:H1042"/>
    <mergeCell ref="G1043:H1043"/>
    <mergeCell ref="D1044:F1044"/>
    <mergeCell ref="G1036:H1036"/>
    <mergeCell ref="G1037:H1037"/>
    <mergeCell ref="D1038:F1038"/>
    <mergeCell ref="A1039:I1039"/>
    <mergeCell ref="A1040:C1040"/>
    <mergeCell ref="D1040:E1040"/>
    <mergeCell ref="B1033:C1033"/>
    <mergeCell ref="D1033:E1033"/>
    <mergeCell ref="B1034:C1034"/>
    <mergeCell ref="D1034:E1034"/>
    <mergeCell ref="B1035:C1035"/>
    <mergeCell ref="D1035:E1035"/>
    <mergeCell ref="B1030:C1030"/>
    <mergeCell ref="D1030:E1030"/>
    <mergeCell ref="G1031:H1031"/>
    <mergeCell ref="A1032:C1032"/>
    <mergeCell ref="D1032:E1032"/>
    <mergeCell ref="A1027:I1027"/>
    <mergeCell ref="A1028:C1028"/>
    <mergeCell ref="D1028:E1028"/>
    <mergeCell ref="B1029:C1029"/>
    <mergeCell ref="D1029:E1029"/>
    <mergeCell ref="B1023:C1023"/>
    <mergeCell ref="D1023:E1023"/>
    <mergeCell ref="G1024:H1024"/>
    <mergeCell ref="G1025:H1025"/>
    <mergeCell ref="D1026:F1026"/>
    <mergeCell ref="B1020:C1020"/>
    <mergeCell ref="D1020:E1020"/>
    <mergeCell ref="G1021:H1021"/>
    <mergeCell ref="A1022:C1022"/>
    <mergeCell ref="D1022:E1022"/>
    <mergeCell ref="G1015:H1015"/>
    <mergeCell ref="G1016:H1016"/>
    <mergeCell ref="D1017:F1017"/>
    <mergeCell ref="A1018:I1018"/>
    <mergeCell ref="A1019:C1019"/>
    <mergeCell ref="D1019:E1019"/>
    <mergeCell ref="A1012:C1012"/>
    <mergeCell ref="D1012:E1012"/>
    <mergeCell ref="B1013:C1013"/>
    <mergeCell ref="D1013:E1013"/>
    <mergeCell ref="B1014:C1014"/>
    <mergeCell ref="D1014:E1014"/>
    <mergeCell ref="A1009:C1009"/>
    <mergeCell ref="D1009:E1009"/>
    <mergeCell ref="B1010:C1010"/>
    <mergeCell ref="D1010:E1010"/>
    <mergeCell ref="G1011:H1011"/>
    <mergeCell ref="B1006:C1006"/>
    <mergeCell ref="D1006:E1006"/>
    <mergeCell ref="B1007:C1007"/>
    <mergeCell ref="D1007:E1007"/>
    <mergeCell ref="G1008:H1008"/>
    <mergeCell ref="G1001:H1001"/>
    <mergeCell ref="G1002:H1002"/>
    <mergeCell ref="D1003:F1003"/>
    <mergeCell ref="A1004:I1004"/>
    <mergeCell ref="A1005:C1005"/>
    <mergeCell ref="D1005:E1005"/>
    <mergeCell ref="A998:C998"/>
    <mergeCell ref="D998:E998"/>
    <mergeCell ref="B999:C999"/>
    <mergeCell ref="D999:E999"/>
    <mergeCell ref="B1000:C1000"/>
    <mergeCell ref="D1000:E1000"/>
    <mergeCell ref="B995:C995"/>
    <mergeCell ref="D995:E995"/>
    <mergeCell ref="B996:C996"/>
    <mergeCell ref="D996:E996"/>
    <mergeCell ref="G997:H997"/>
    <mergeCell ref="B992:C992"/>
    <mergeCell ref="D992:E992"/>
    <mergeCell ref="G993:H993"/>
    <mergeCell ref="A994:C994"/>
    <mergeCell ref="D994:E994"/>
    <mergeCell ref="A989:I989"/>
    <mergeCell ref="A990:C990"/>
    <mergeCell ref="D990:E990"/>
    <mergeCell ref="B991:C991"/>
    <mergeCell ref="D991:E991"/>
    <mergeCell ref="B985:C985"/>
    <mergeCell ref="D985:E985"/>
    <mergeCell ref="G986:H986"/>
    <mergeCell ref="G987:H987"/>
    <mergeCell ref="D988:F988"/>
    <mergeCell ref="G982:H982"/>
    <mergeCell ref="A983:C983"/>
    <mergeCell ref="D983:E983"/>
    <mergeCell ref="B984:C984"/>
    <mergeCell ref="D984:E984"/>
    <mergeCell ref="A979:C979"/>
    <mergeCell ref="D979:E979"/>
    <mergeCell ref="B980:C980"/>
    <mergeCell ref="D980:E980"/>
    <mergeCell ref="B981:C981"/>
    <mergeCell ref="D981:E981"/>
    <mergeCell ref="B976:C976"/>
    <mergeCell ref="D976:E976"/>
    <mergeCell ref="B977:C977"/>
    <mergeCell ref="D977:E977"/>
    <mergeCell ref="G978:H978"/>
    <mergeCell ref="G971:H971"/>
    <mergeCell ref="G972:H972"/>
    <mergeCell ref="D973:F973"/>
    <mergeCell ref="A974:I974"/>
    <mergeCell ref="A975:C975"/>
    <mergeCell ref="D975:E975"/>
    <mergeCell ref="B968:C968"/>
    <mergeCell ref="D968:E968"/>
    <mergeCell ref="B969:C969"/>
    <mergeCell ref="D969:E969"/>
    <mergeCell ref="B970:C970"/>
    <mergeCell ref="D970:E970"/>
    <mergeCell ref="B965:C965"/>
    <mergeCell ref="D965:E965"/>
    <mergeCell ref="G966:H966"/>
    <mergeCell ref="A967:C967"/>
    <mergeCell ref="D967:E967"/>
    <mergeCell ref="A962:I962"/>
    <mergeCell ref="A963:C963"/>
    <mergeCell ref="D963:E963"/>
    <mergeCell ref="B964:C964"/>
    <mergeCell ref="D964:E964"/>
    <mergeCell ref="B958:C958"/>
    <mergeCell ref="D958:E958"/>
    <mergeCell ref="G959:H959"/>
    <mergeCell ref="G960:H960"/>
    <mergeCell ref="D961:F961"/>
    <mergeCell ref="A955:C955"/>
    <mergeCell ref="D955:E955"/>
    <mergeCell ref="B956:C956"/>
    <mergeCell ref="D956:E956"/>
    <mergeCell ref="B957:C957"/>
    <mergeCell ref="D957:E957"/>
    <mergeCell ref="A952:C952"/>
    <mergeCell ref="D952:E952"/>
    <mergeCell ref="B953:C953"/>
    <mergeCell ref="D953:E953"/>
    <mergeCell ref="G954:H954"/>
    <mergeCell ref="B949:C949"/>
    <mergeCell ref="D949:E949"/>
    <mergeCell ref="B950:C950"/>
    <mergeCell ref="D950:E950"/>
    <mergeCell ref="G951:H951"/>
    <mergeCell ref="G944:H944"/>
    <mergeCell ref="G945:H945"/>
    <mergeCell ref="D946:F946"/>
    <mergeCell ref="A947:I947"/>
    <mergeCell ref="A948:C948"/>
    <mergeCell ref="D948:E948"/>
    <mergeCell ref="G941:H941"/>
    <mergeCell ref="A942:C942"/>
    <mergeCell ref="D942:E942"/>
    <mergeCell ref="B943:C943"/>
    <mergeCell ref="D943:E943"/>
    <mergeCell ref="B938:C938"/>
    <mergeCell ref="D938:E938"/>
    <mergeCell ref="B939:C939"/>
    <mergeCell ref="D939:E939"/>
    <mergeCell ref="B940:C940"/>
    <mergeCell ref="D940:E940"/>
    <mergeCell ref="B935:C935"/>
    <mergeCell ref="D935:E935"/>
    <mergeCell ref="G936:H936"/>
    <mergeCell ref="A937:C937"/>
    <mergeCell ref="D937:E937"/>
    <mergeCell ref="G930:H930"/>
    <mergeCell ref="G931:H931"/>
    <mergeCell ref="D932:F932"/>
    <mergeCell ref="A933:I933"/>
    <mergeCell ref="A934:C934"/>
    <mergeCell ref="D934:E934"/>
    <mergeCell ref="A927:C927"/>
    <mergeCell ref="D927:E927"/>
    <mergeCell ref="B928:C928"/>
    <mergeCell ref="D928:E928"/>
    <mergeCell ref="B929:C929"/>
    <mergeCell ref="D929:E929"/>
    <mergeCell ref="B924:C924"/>
    <mergeCell ref="D924:E924"/>
    <mergeCell ref="B925:C925"/>
    <mergeCell ref="D925:E925"/>
    <mergeCell ref="G926:H926"/>
    <mergeCell ref="A921:C921"/>
    <mergeCell ref="D921:E921"/>
    <mergeCell ref="B922:C922"/>
    <mergeCell ref="D922:E922"/>
    <mergeCell ref="B923:C923"/>
    <mergeCell ref="D923:E923"/>
    <mergeCell ref="B918:C918"/>
    <mergeCell ref="D918:E918"/>
    <mergeCell ref="B919:C919"/>
    <mergeCell ref="D919:E919"/>
    <mergeCell ref="G920:H920"/>
    <mergeCell ref="G913:H913"/>
    <mergeCell ref="G914:H914"/>
    <mergeCell ref="D915:F915"/>
    <mergeCell ref="A916:I916"/>
    <mergeCell ref="A917:C917"/>
    <mergeCell ref="D917:E917"/>
    <mergeCell ref="A910:C910"/>
    <mergeCell ref="D910:E910"/>
    <mergeCell ref="B911:C911"/>
    <mergeCell ref="D911:E911"/>
    <mergeCell ref="B912:C912"/>
    <mergeCell ref="D912:E912"/>
    <mergeCell ref="B907:C907"/>
    <mergeCell ref="D907:E907"/>
    <mergeCell ref="B908:C908"/>
    <mergeCell ref="D908:E908"/>
    <mergeCell ref="G909:H909"/>
    <mergeCell ref="A904:C904"/>
    <mergeCell ref="D904:E904"/>
    <mergeCell ref="B905:C905"/>
    <mergeCell ref="D905:E905"/>
    <mergeCell ref="B906:C906"/>
    <mergeCell ref="D906:E906"/>
    <mergeCell ref="B901:C901"/>
    <mergeCell ref="D901:E901"/>
    <mergeCell ref="B902:C902"/>
    <mergeCell ref="D902:E902"/>
    <mergeCell ref="G903:H903"/>
    <mergeCell ref="G897:H897"/>
    <mergeCell ref="D898:F898"/>
    <mergeCell ref="A899:I899"/>
    <mergeCell ref="A900:C900"/>
    <mergeCell ref="D900:E900"/>
    <mergeCell ref="B894:C894"/>
    <mergeCell ref="D894:E894"/>
    <mergeCell ref="B895:C895"/>
    <mergeCell ref="D895:E895"/>
    <mergeCell ref="G896:H896"/>
    <mergeCell ref="B891:C891"/>
    <mergeCell ref="D891:E891"/>
    <mergeCell ref="G892:H892"/>
    <mergeCell ref="A893:C893"/>
    <mergeCell ref="D893:E893"/>
    <mergeCell ref="B888:C888"/>
    <mergeCell ref="D888:E888"/>
    <mergeCell ref="B889:C889"/>
    <mergeCell ref="D889:E889"/>
    <mergeCell ref="B890:C890"/>
    <mergeCell ref="D890:E890"/>
    <mergeCell ref="A885:C885"/>
    <mergeCell ref="D885:E885"/>
    <mergeCell ref="B886:C886"/>
    <mergeCell ref="D886:E886"/>
    <mergeCell ref="B887:C887"/>
    <mergeCell ref="D887:E887"/>
    <mergeCell ref="B882:C882"/>
    <mergeCell ref="D882:E882"/>
    <mergeCell ref="B883:C883"/>
    <mergeCell ref="D883:E883"/>
    <mergeCell ref="G884:H884"/>
    <mergeCell ref="G878:H878"/>
    <mergeCell ref="D879:F879"/>
    <mergeCell ref="A880:I880"/>
    <mergeCell ref="A881:C881"/>
    <mergeCell ref="D881:E881"/>
    <mergeCell ref="A875:C875"/>
    <mergeCell ref="D875:E875"/>
    <mergeCell ref="B876:C876"/>
    <mergeCell ref="D876:E876"/>
    <mergeCell ref="G877:H877"/>
    <mergeCell ref="A872:C872"/>
    <mergeCell ref="D872:E872"/>
    <mergeCell ref="B873:C873"/>
    <mergeCell ref="D873:E873"/>
    <mergeCell ref="G874:H874"/>
    <mergeCell ref="B868:C868"/>
    <mergeCell ref="D868:E868"/>
    <mergeCell ref="B869:C869"/>
    <mergeCell ref="D869:E869"/>
    <mergeCell ref="G870:H871"/>
    <mergeCell ref="B865:C865"/>
    <mergeCell ref="D865:E865"/>
    <mergeCell ref="B866:C866"/>
    <mergeCell ref="D866:E866"/>
    <mergeCell ref="B867:C867"/>
    <mergeCell ref="D867:E867"/>
    <mergeCell ref="A862:I862"/>
    <mergeCell ref="A863:C863"/>
    <mergeCell ref="D863:E863"/>
    <mergeCell ref="B864:C864"/>
    <mergeCell ref="D864:E864"/>
    <mergeCell ref="B858:C858"/>
    <mergeCell ref="D858:E858"/>
    <mergeCell ref="G859:H859"/>
    <mergeCell ref="G860:H860"/>
    <mergeCell ref="D861:F861"/>
    <mergeCell ref="G854:H854"/>
    <mergeCell ref="D855:F855"/>
    <mergeCell ref="A856:I856"/>
    <mergeCell ref="A857:C857"/>
    <mergeCell ref="D857:E857"/>
    <mergeCell ref="A851:C851"/>
    <mergeCell ref="D851:E851"/>
    <mergeCell ref="B852:C852"/>
    <mergeCell ref="D852:E852"/>
    <mergeCell ref="G853:H853"/>
    <mergeCell ref="A848:C848"/>
    <mergeCell ref="D848:E848"/>
    <mergeCell ref="B849:C849"/>
    <mergeCell ref="D849:E849"/>
    <mergeCell ref="G850:H850"/>
    <mergeCell ref="B845:C845"/>
    <mergeCell ref="D845:E845"/>
    <mergeCell ref="B846:C846"/>
    <mergeCell ref="D846:E846"/>
    <mergeCell ref="G847:H847"/>
    <mergeCell ref="B842:C842"/>
    <mergeCell ref="D842:E842"/>
    <mergeCell ref="B843:C843"/>
    <mergeCell ref="D843:E843"/>
    <mergeCell ref="B844:C844"/>
    <mergeCell ref="D844:E844"/>
    <mergeCell ref="A839:I839"/>
    <mergeCell ref="A840:C840"/>
    <mergeCell ref="D840:E840"/>
    <mergeCell ref="B841:C841"/>
    <mergeCell ref="D841:E841"/>
    <mergeCell ref="B835:C835"/>
    <mergeCell ref="D835:E835"/>
    <mergeCell ref="G836:H836"/>
    <mergeCell ref="G837:H837"/>
    <mergeCell ref="D838:F838"/>
    <mergeCell ref="G831:H831"/>
    <mergeCell ref="D832:F832"/>
    <mergeCell ref="A833:I833"/>
    <mergeCell ref="A834:C834"/>
    <mergeCell ref="D834:E834"/>
    <mergeCell ref="B828:C828"/>
    <mergeCell ref="D828:E828"/>
    <mergeCell ref="B829:C829"/>
    <mergeCell ref="D829:E829"/>
    <mergeCell ref="G830:H830"/>
    <mergeCell ref="G825:H825"/>
    <mergeCell ref="A826:C826"/>
    <mergeCell ref="D826:E826"/>
    <mergeCell ref="B827:C827"/>
    <mergeCell ref="D827:E827"/>
    <mergeCell ref="B822:C822"/>
    <mergeCell ref="D822:E822"/>
    <mergeCell ref="B823:C823"/>
    <mergeCell ref="D823:E823"/>
    <mergeCell ref="B824:C824"/>
    <mergeCell ref="D824:E824"/>
    <mergeCell ref="B819:C819"/>
    <mergeCell ref="D819:E819"/>
    <mergeCell ref="B820:C820"/>
    <mergeCell ref="D820:E820"/>
    <mergeCell ref="B821:C821"/>
    <mergeCell ref="D821:E821"/>
    <mergeCell ref="B816:C816"/>
    <mergeCell ref="D816:E816"/>
    <mergeCell ref="B817:C817"/>
    <mergeCell ref="D817:E817"/>
    <mergeCell ref="B818:C818"/>
    <mergeCell ref="D818:E818"/>
    <mergeCell ref="B813:C813"/>
    <mergeCell ref="D813:E813"/>
    <mergeCell ref="B814:C814"/>
    <mergeCell ref="D814:E814"/>
    <mergeCell ref="B815:C815"/>
    <mergeCell ref="D815:E815"/>
    <mergeCell ref="B810:C810"/>
    <mergeCell ref="D810:E810"/>
    <mergeCell ref="B811:C811"/>
    <mergeCell ref="D811:E811"/>
    <mergeCell ref="B812:C812"/>
    <mergeCell ref="D812:E812"/>
    <mergeCell ref="G806:H806"/>
    <mergeCell ref="D807:F807"/>
    <mergeCell ref="A808:I808"/>
    <mergeCell ref="A809:C809"/>
    <mergeCell ref="D809:E809"/>
    <mergeCell ref="B803:C803"/>
    <mergeCell ref="D803:E803"/>
    <mergeCell ref="B804:C804"/>
    <mergeCell ref="D804:E804"/>
    <mergeCell ref="G805:H805"/>
    <mergeCell ref="G799:H799"/>
    <mergeCell ref="D800:F800"/>
    <mergeCell ref="A801:I801"/>
    <mergeCell ref="A802:C802"/>
    <mergeCell ref="D802:E802"/>
    <mergeCell ref="B796:C796"/>
    <mergeCell ref="D796:E796"/>
    <mergeCell ref="B797:C797"/>
    <mergeCell ref="D797:E797"/>
    <mergeCell ref="G798:H798"/>
    <mergeCell ref="B793:C793"/>
    <mergeCell ref="D793:E793"/>
    <mergeCell ref="G794:H794"/>
    <mergeCell ref="A795:C795"/>
    <mergeCell ref="D795:E795"/>
    <mergeCell ref="A790:C790"/>
    <mergeCell ref="D790:E790"/>
    <mergeCell ref="B791:C791"/>
    <mergeCell ref="D791:E791"/>
    <mergeCell ref="B792:C792"/>
    <mergeCell ref="D792:E792"/>
    <mergeCell ref="B787:C787"/>
    <mergeCell ref="D787:E787"/>
    <mergeCell ref="B788:C788"/>
    <mergeCell ref="D788:E788"/>
    <mergeCell ref="G789:H789"/>
    <mergeCell ref="G783:H783"/>
    <mergeCell ref="D784:F784"/>
    <mergeCell ref="A785:I785"/>
    <mergeCell ref="A786:C786"/>
    <mergeCell ref="D786:E786"/>
    <mergeCell ref="B780:C780"/>
    <mergeCell ref="D780:E780"/>
    <mergeCell ref="B781:C781"/>
    <mergeCell ref="D781:E781"/>
    <mergeCell ref="G782:H782"/>
    <mergeCell ref="B777:C777"/>
    <mergeCell ref="D777:E777"/>
    <mergeCell ref="G778:H778"/>
    <mergeCell ref="A779:C779"/>
    <mergeCell ref="D779:E779"/>
    <mergeCell ref="A774:I774"/>
    <mergeCell ref="A775:C775"/>
    <mergeCell ref="D775:E775"/>
    <mergeCell ref="B776:C776"/>
    <mergeCell ref="D776:E776"/>
    <mergeCell ref="B770:C770"/>
    <mergeCell ref="D770:E770"/>
    <mergeCell ref="G771:H771"/>
    <mergeCell ref="G772:H772"/>
    <mergeCell ref="D773:F773"/>
    <mergeCell ref="B767:C767"/>
    <mergeCell ref="D767:E767"/>
    <mergeCell ref="B768:C768"/>
    <mergeCell ref="D768:E768"/>
    <mergeCell ref="B769:C769"/>
    <mergeCell ref="D769:E769"/>
    <mergeCell ref="B764:C764"/>
    <mergeCell ref="D764:E764"/>
    <mergeCell ref="G765:H765"/>
    <mergeCell ref="A766:C766"/>
    <mergeCell ref="D766:E766"/>
    <mergeCell ref="A761:I761"/>
    <mergeCell ref="A762:C762"/>
    <mergeCell ref="D762:E762"/>
    <mergeCell ref="B763:C763"/>
    <mergeCell ref="D763:E763"/>
    <mergeCell ref="B757:C757"/>
    <mergeCell ref="D757:E757"/>
    <mergeCell ref="G758:H758"/>
    <mergeCell ref="G759:H759"/>
    <mergeCell ref="D760:F760"/>
    <mergeCell ref="B754:C754"/>
    <mergeCell ref="D754:E754"/>
    <mergeCell ref="G755:H755"/>
    <mergeCell ref="A756:C756"/>
    <mergeCell ref="D756:E756"/>
    <mergeCell ref="G751:H751"/>
    <mergeCell ref="A752:C752"/>
    <mergeCell ref="D752:E752"/>
    <mergeCell ref="B753:C753"/>
    <mergeCell ref="D753:E753"/>
    <mergeCell ref="A748:I748"/>
    <mergeCell ref="A749:C749"/>
    <mergeCell ref="D749:E749"/>
    <mergeCell ref="B750:C750"/>
    <mergeCell ref="D750:E750"/>
    <mergeCell ref="B744:C744"/>
    <mergeCell ref="D744:E744"/>
    <mergeCell ref="G745:H745"/>
    <mergeCell ref="G746:H746"/>
    <mergeCell ref="D747:F747"/>
    <mergeCell ref="A741:I741"/>
    <mergeCell ref="A742:C742"/>
    <mergeCell ref="D742:E742"/>
    <mergeCell ref="B743:C743"/>
    <mergeCell ref="D743:E743"/>
    <mergeCell ref="B737:C737"/>
    <mergeCell ref="D737:E737"/>
    <mergeCell ref="G738:H738"/>
    <mergeCell ref="G739:H739"/>
    <mergeCell ref="D740:F740"/>
    <mergeCell ref="B734:C734"/>
    <mergeCell ref="D734:E734"/>
    <mergeCell ref="B735:C735"/>
    <mergeCell ref="D735:E735"/>
    <mergeCell ref="B736:C736"/>
    <mergeCell ref="D736:E736"/>
    <mergeCell ref="B731:C731"/>
    <mergeCell ref="D731:E731"/>
    <mergeCell ref="G732:H732"/>
    <mergeCell ref="A733:C733"/>
    <mergeCell ref="D733:E733"/>
    <mergeCell ref="B728:C728"/>
    <mergeCell ref="D728:E728"/>
    <mergeCell ref="B729:C729"/>
    <mergeCell ref="D729:E729"/>
    <mergeCell ref="B730:C730"/>
    <mergeCell ref="D730:E730"/>
    <mergeCell ref="G723:H723"/>
    <mergeCell ref="G724:H724"/>
    <mergeCell ref="D725:F725"/>
    <mergeCell ref="A726:I726"/>
    <mergeCell ref="A727:C727"/>
    <mergeCell ref="D727:E727"/>
    <mergeCell ref="G720:H720"/>
    <mergeCell ref="A721:C721"/>
    <mergeCell ref="D721:E721"/>
    <mergeCell ref="B722:C722"/>
    <mergeCell ref="D722:E722"/>
    <mergeCell ref="B717:C717"/>
    <mergeCell ref="D717:E717"/>
    <mergeCell ref="B718:C718"/>
    <mergeCell ref="D718:E718"/>
    <mergeCell ref="B719:C719"/>
    <mergeCell ref="D719:E719"/>
    <mergeCell ref="G714:H714"/>
    <mergeCell ref="A715:C715"/>
    <mergeCell ref="D715:E715"/>
    <mergeCell ref="B716:C716"/>
    <mergeCell ref="D716:E716"/>
    <mergeCell ref="A711:I711"/>
    <mergeCell ref="A712:C712"/>
    <mergeCell ref="D712:E712"/>
    <mergeCell ref="B713:C713"/>
    <mergeCell ref="D713:E713"/>
    <mergeCell ref="B707:C707"/>
    <mergeCell ref="D707:E707"/>
    <mergeCell ref="G708:H708"/>
    <mergeCell ref="G709:H709"/>
    <mergeCell ref="D710:F710"/>
    <mergeCell ref="B704:C704"/>
    <mergeCell ref="D704:E704"/>
    <mergeCell ref="G705:H705"/>
    <mergeCell ref="A706:C706"/>
    <mergeCell ref="D706:E706"/>
    <mergeCell ref="G699:H699"/>
    <mergeCell ref="G700:H700"/>
    <mergeCell ref="D701:F701"/>
    <mergeCell ref="A702:I702"/>
    <mergeCell ref="A703:C703"/>
    <mergeCell ref="D703:E703"/>
    <mergeCell ref="A696:C696"/>
    <mergeCell ref="D696:E696"/>
    <mergeCell ref="B697:C697"/>
    <mergeCell ref="D697:E697"/>
    <mergeCell ref="B698:C698"/>
    <mergeCell ref="D698:E698"/>
    <mergeCell ref="A693:C693"/>
    <mergeCell ref="D693:E693"/>
    <mergeCell ref="B694:C694"/>
    <mergeCell ref="D694:E694"/>
    <mergeCell ref="G695:H695"/>
    <mergeCell ref="B690:C690"/>
    <mergeCell ref="D690:E690"/>
    <mergeCell ref="B691:C691"/>
    <mergeCell ref="D691:E691"/>
    <mergeCell ref="G692:H692"/>
    <mergeCell ref="G685:H685"/>
    <mergeCell ref="G686:H686"/>
    <mergeCell ref="D687:F687"/>
    <mergeCell ref="A688:I688"/>
    <mergeCell ref="A689:C689"/>
    <mergeCell ref="D689:E689"/>
    <mergeCell ref="B682:C682"/>
    <mergeCell ref="D682:E682"/>
    <mergeCell ref="B683:C683"/>
    <mergeCell ref="D683:E683"/>
    <mergeCell ref="B684:C684"/>
    <mergeCell ref="D684:E684"/>
    <mergeCell ref="B679:C679"/>
    <mergeCell ref="D679:E679"/>
    <mergeCell ref="G680:H680"/>
    <mergeCell ref="A681:C681"/>
    <mergeCell ref="D681:E681"/>
    <mergeCell ref="B676:C676"/>
    <mergeCell ref="D676:E676"/>
    <mergeCell ref="B677:C677"/>
    <mergeCell ref="D677:E677"/>
    <mergeCell ref="B678:C678"/>
    <mergeCell ref="D678:E678"/>
    <mergeCell ref="B673:C673"/>
    <mergeCell ref="D673:E673"/>
    <mergeCell ref="B674:C674"/>
    <mergeCell ref="D674:E674"/>
    <mergeCell ref="B675:C675"/>
    <mergeCell ref="D675:E675"/>
    <mergeCell ref="B670:C670"/>
    <mergeCell ref="D670:E670"/>
    <mergeCell ref="B671:C671"/>
    <mergeCell ref="D671:E671"/>
    <mergeCell ref="B672:C672"/>
    <mergeCell ref="D672:E672"/>
    <mergeCell ref="B667:C667"/>
    <mergeCell ref="D667:E667"/>
    <mergeCell ref="B668:C668"/>
    <mergeCell ref="D668:E668"/>
    <mergeCell ref="B669:C669"/>
    <mergeCell ref="D669:E669"/>
    <mergeCell ref="B664:C664"/>
    <mergeCell ref="D664:E664"/>
    <mergeCell ref="B665:C665"/>
    <mergeCell ref="D665:E665"/>
    <mergeCell ref="B666:C666"/>
    <mergeCell ref="D666:E666"/>
    <mergeCell ref="A661:I661"/>
    <mergeCell ref="A662:C662"/>
    <mergeCell ref="D662:E662"/>
    <mergeCell ref="B663:C663"/>
    <mergeCell ref="D663:E663"/>
    <mergeCell ref="B657:C657"/>
    <mergeCell ref="D657:E657"/>
    <mergeCell ref="G658:H658"/>
    <mergeCell ref="G659:H659"/>
    <mergeCell ref="D660:F660"/>
    <mergeCell ref="B654:C654"/>
    <mergeCell ref="D654:E654"/>
    <mergeCell ref="G655:H655"/>
    <mergeCell ref="A656:C656"/>
    <mergeCell ref="D656:E656"/>
    <mergeCell ref="A651:I651"/>
    <mergeCell ref="A652:C652"/>
    <mergeCell ref="D652:E652"/>
    <mergeCell ref="B653:C653"/>
    <mergeCell ref="D653:E653"/>
    <mergeCell ref="B647:C647"/>
    <mergeCell ref="D647:E647"/>
    <mergeCell ref="G648:H648"/>
    <mergeCell ref="G649:H649"/>
    <mergeCell ref="D650:F650"/>
    <mergeCell ref="B644:C644"/>
    <mergeCell ref="D644:E644"/>
    <mergeCell ref="B645:C645"/>
    <mergeCell ref="D645:E645"/>
    <mergeCell ref="B646:C646"/>
    <mergeCell ref="D646:E646"/>
    <mergeCell ref="B641:C641"/>
    <mergeCell ref="D641:E641"/>
    <mergeCell ref="G642:H642"/>
    <mergeCell ref="A643:C643"/>
    <mergeCell ref="D643:E643"/>
    <mergeCell ref="B638:C638"/>
    <mergeCell ref="D638:E638"/>
    <mergeCell ref="B639:C639"/>
    <mergeCell ref="D639:E639"/>
    <mergeCell ref="B640:C640"/>
    <mergeCell ref="D640:E640"/>
    <mergeCell ref="G633:H633"/>
    <mergeCell ref="G634:H634"/>
    <mergeCell ref="D635:F635"/>
    <mergeCell ref="A636:I636"/>
    <mergeCell ref="A637:C637"/>
    <mergeCell ref="D637:E637"/>
    <mergeCell ref="B630:C630"/>
    <mergeCell ref="D630:E630"/>
    <mergeCell ref="B631:C631"/>
    <mergeCell ref="D631:E631"/>
    <mergeCell ref="B632:C632"/>
    <mergeCell ref="D632:E632"/>
    <mergeCell ref="B627:C627"/>
    <mergeCell ref="D627:E627"/>
    <mergeCell ref="G628:H628"/>
    <mergeCell ref="A629:C629"/>
    <mergeCell ref="D629:E629"/>
    <mergeCell ref="B624:C624"/>
    <mergeCell ref="D624:E624"/>
    <mergeCell ref="B625:C625"/>
    <mergeCell ref="D625:E625"/>
    <mergeCell ref="B626:C626"/>
    <mergeCell ref="D626:E626"/>
    <mergeCell ref="B621:C621"/>
    <mergeCell ref="D621:E621"/>
    <mergeCell ref="B622:C622"/>
    <mergeCell ref="D622:E622"/>
    <mergeCell ref="B623:C623"/>
    <mergeCell ref="D623:E623"/>
    <mergeCell ref="B618:C618"/>
    <mergeCell ref="D618:E618"/>
    <mergeCell ref="B619:C619"/>
    <mergeCell ref="D619:E619"/>
    <mergeCell ref="B620:C620"/>
    <mergeCell ref="D620:E620"/>
    <mergeCell ref="B615:C615"/>
    <mergeCell ref="D615:E615"/>
    <mergeCell ref="B616:C616"/>
    <mergeCell ref="D616:E616"/>
    <mergeCell ref="B617:C617"/>
    <mergeCell ref="D617:E617"/>
    <mergeCell ref="G610:H610"/>
    <mergeCell ref="G611:H611"/>
    <mergeCell ref="D612:F612"/>
    <mergeCell ref="A613:I613"/>
    <mergeCell ref="A614:C614"/>
    <mergeCell ref="D614:E614"/>
    <mergeCell ref="B607:C607"/>
    <mergeCell ref="D607:E607"/>
    <mergeCell ref="B608:C608"/>
    <mergeCell ref="D608:E608"/>
    <mergeCell ref="B609:C609"/>
    <mergeCell ref="D609:E609"/>
    <mergeCell ref="B604:C604"/>
    <mergeCell ref="D604:E604"/>
    <mergeCell ref="G605:H605"/>
    <mergeCell ref="A606:C606"/>
    <mergeCell ref="D606:E606"/>
    <mergeCell ref="B601:C601"/>
    <mergeCell ref="D601:E601"/>
    <mergeCell ref="B602:C602"/>
    <mergeCell ref="D602:E602"/>
    <mergeCell ref="B603:C603"/>
    <mergeCell ref="D603:E603"/>
    <mergeCell ref="B598:C598"/>
    <mergeCell ref="D598:E598"/>
    <mergeCell ref="B599:C599"/>
    <mergeCell ref="D599:E599"/>
    <mergeCell ref="B600:C600"/>
    <mergeCell ref="D600:E600"/>
    <mergeCell ref="B595:C595"/>
    <mergeCell ref="D595:E595"/>
    <mergeCell ref="B596:C596"/>
    <mergeCell ref="D596:E596"/>
    <mergeCell ref="B597:C597"/>
    <mergeCell ref="D597:E597"/>
    <mergeCell ref="B592:C592"/>
    <mergeCell ref="D592:E592"/>
    <mergeCell ref="B593:C593"/>
    <mergeCell ref="D593:E593"/>
    <mergeCell ref="B594:C594"/>
    <mergeCell ref="D594:E594"/>
    <mergeCell ref="A589:C589"/>
    <mergeCell ref="D589:E589"/>
    <mergeCell ref="B590:C590"/>
    <mergeCell ref="D590:E590"/>
    <mergeCell ref="B591:C591"/>
    <mergeCell ref="D591:E591"/>
    <mergeCell ref="B586:C586"/>
    <mergeCell ref="D586:E586"/>
    <mergeCell ref="B587:C587"/>
    <mergeCell ref="D587:E587"/>
    <mergeCell ref="G588:H588"/>
    <mergeCell ref="G581:H581"/>
    <mergeCell ref="G582:H582"/>
    <mergeCell ref="D583:F583"/>
    <mergeCell ref="A584:I584"/>
    <mergeCell ref="A585:C585"/>
    <mergeCell ref="D585:E585"/>
    <mergeCell ref="B578:C578"/>
    <mergeCell ref="D578:E578"/>
    <mergeCell ref="B579:C579"/>
    <mergeCell ref="D579:E579"/>
    <mergeCell ref="B580:C580"/>
    <mergeCell ref="D580:E580"/>
    <mergeCell ref="B575:C575"/>
    <mergeCell ref="D575:E575"/>
    <mergeCell ref="G576:H576"/>
    <mergeCell ref="A577:C577"/>
    <mergeCell ref="D577:E577"/>
    <mergeCell ref="B572:C572"/>
    <mergeCell ref="D572:E572"/>
    <mergeCell ref="B573:C573"/>
    <mergeCell ref="D573:E573"/>
    <mergeCell ref="B574:C574"/>
    <mergeCell ref="D574:E574"/>
    <mergeCell ref="B569:C569"/>
    <mergeCell ref="D569:E569"/>
    <mergeCell ref="B570:C570"/>
    <mergeCell ref="D570:E570"/>
    <mergeCell ref="B571:C571"/>
    <mergeCell ref="D571:E571"/>
    <mergeCell ref="B566:C566"/>
    <mergeCell ref="D566:E566"/>
    <mergeCell ref="B567:C567"/>
    <mergeCell ref="D567:E567"/>
    <mergeCell ref="B568:C568"/>
    <mergeCell ref="D568:E568"/>
    <mergeCell ref="B563:C563"/>
    <mergeCell ref="D563:E563"/>
    <mergeCell ref="B564:C564"/>
    <mergeCell ref="D564:E564"/>
    <mergeCell ref="B565:C565"/>
    <mergeCell ref="D565:E565"/>
    <mergeCell ref="B560:C560"/>
    <mergeCell ref="D560:E560"/>
    <mergeCell ref="B561:C561"/>
    <mergeCell ref="D561:E561"/>
    <mergeCell ref="B562:C562"/>
    <mergeCell ref="D562:E562"/>
    <mergeCell ref="B557:C557"/>
    <mergeCell ref="D557:E557"/>
    <mergeCell ref="B558:C558"/>
    <mergeCell ref="D558:E558"/>
    <mergeCell ref="B559:C559"/>
    <mergeCell ref="D559:E559"/>
    <mergeCell ref="B554:C554"/>
    <mergeCell ref="D554:E554"/>
    <mergeCell ref="B555:C555"/>
    <mergeCell ref="D555:E555"/>
    <mergeCell ref="B556:C556"/>
    <mergeCell ref="D556:E556"/>
    <mergeCell ref="G549:H549"/>
    <mergeCell ref="G550:H550"/>
    <mergeCell ref="D551:F551"/>
    <mergeCell ref="A552:I552"/>
    <mergeCell ref="A553:C553"/>
    <mergeCell ref="D553:E553"/>
    <mergeCell ref="G546:H546"/>
    <mergeCell ref="A547:C547"/>
    <mergeCell ref="D547:E547"/>
    <mergeCell ref="B548:C548"/>
    <mergeCell ref="D548:E548"/>
    <mergeCell ref="G543:H543"/>
    <mergeCell ref="A544:C544"/>
    <mergeCell ref="D544:E544"/>
    <mergeCell ref="B545:C545"/>
    <mergeCell ref="D545:E545"/>
    <mergeCell ref="A540:I540"/>
    <mergeCell ref="A541:C541"/>
    <mergeCell ref="D541:E541"/>
    <mergeCell ref="B542:C542"/>
    <mergeCell ref="D542:E542"/>
    <mergeCell ref="B536:C536"/>
    <mergeCell ref="D536:E536"/>
    <mergeCell ref="G537:H537"/>
    <mergeCell ref="G538:H538"/>
    <mergeCell ref="D539:F539"/>
    <mergeCell ref="A533:C533"/>
    <mergeCell ref="D533:E533"/>
    <mergeCell ref="B534:C534"/>
    <mergeCell ref="D534:E534"/>
    <mergeCell ref="B535:C535"/>
    <mergeCell ref="D535:E535"/>
    <mergeCell ref="B530:C530"/>
    <mergeCell ref="D530:E530"/>
    <mergeCell ref="B531:C531"/>
    <mergeCell ref="D531:E531"/>
    <mergeCell ref="G532:H532"/>
    <mergeCell ref="B527:C527"/>
    <mergeCell ref="D527:E527"/>
    <mergeCell ref="B528:C528"/>
    <mergeCell ref="D528:E528"/>
    <mergeCell ref="B529:C529"/>
    <mergeCell ref="D529:E529"/>
    <mergeCell ref="B524:C524"/>
    <mergeCell ref="D524:E524"/>
    <mergeCell ref="B525:C525"/>
    <mergeCell ref="D525:E525"/>
    <mergeCell ref="B526:C526"/>
    <mergeCell ref="D526:E526"/>
    <mergeCell ref="B521:C521"/>
    <mergeCell ref="D521:E521"/>
    <mergeCell ref="B522:C522"/>
    <mergeCell ref="D522:E522"/>
    <mergeCell ref="B523:C523"/>
    <mergeCell ref="D523:E523"/>
    <mergeCell ref="B518:C518"/>
    <mergeCell ref="D518:E518"/>
    <mergeCell ref="B519:C519"/>
    <mergeCell ref="D519:E519"/>
    <mergeCell ref="B520:C520"/>
    <mergeCell ref="D520:E520"/>
    <mergeCell ref="A515:I515"/>
    <mergeCell ref="A516:C516"/>
    <mergeCell ref="D516:E516"/>
    <mergeCell ref="B517:C517"/>
    <mergeCell ref="D517:E517"/>
    <mergeCell ref="B511:C511"/>
    <mergeCell ref="D511:E511"/>
    <mergeCell ref="G512:H512"/>
    <mergeCell ref="G513:H513"/>
    <mergeCell ref="D514:F514"/>
    <mergeCell ref="B508:C508"/>
    <mergeCell ref="D508:E508"/>
    <mergeCell ref="B509:C509"/>
    <mergeCell ref="D509:E509"/>
    <mergeCell ref="B510:C510"/>
    <mergeCell ref="D510:E510"/>
    <mergeCell ref="A505:I505"/>
    <mergeCell ref="A506:C506"/>
    <mergeCell ref="D506:E506"/>
    <mergeCell ref="B507:C507"/>
    <mergeCell ref="D507:E507"/>
    <mergeCell ref="B501:C501"/>
    <mergeCell ref="D501:E501"/>
    <mergeCell ref="G502:H502"/>
    <mergeCell ref="G503:H503"/>
    <mergeCell ref="D504:F504"/>
    <mergeCell ref="G497:H497"/>
    <mergeCell ref="D498:F498"/>
    <mergeCell ref="A499:I499"/>
    <mergeCell ref="A500:C500"/>
    <mergeCell ref="D500:E500"/>
    <mergeCell ref="B494:C494"/>
    <mergeCell ref="D494:E494"/>
    <mergeCell ref="B495:C495"/>
    <mergeCell ref="D495:E495"/>
    <mergeCell ref="G496:H496"/>
    <mergeCell ref="A491:I491"/>
    <mergeCell ref="A492:C492"/>
    <mergeCell ref="D492:E492"/>
    <mergeCell ref="B493:C493"/>
    <mergeCell ref="D493:E493"/>
    <mergeCell ref="B487:C487"/>
    <mergeCell ref="D487:E487"/>
    <mergeCell ref="G488:H488"/>
    <mergeCell ref="G489:H489"/>
    <mergeCell ref="D490:F490"/>
    <mergeCell ref="G482:H482"/>
    <mergeCell ref="G483:H483"/>
    <mergeCell ref="D484:F484"/>
    <mergeCell ref="A485:I485"/>
    <mergeCell ref="A486:C486"/>
    <mergeCell ref="D486:E486"/>
    <mergeCell ref="G479:H479"/>
    <mergeCell ref="A480:C480"/>
    <mergeCell ref="D480:E480"/>
    <mergeCell ref="B481:C481"/>
    <mergeCell ref="D481:E481"/>
    <mergeCell ref="G476:H476"/>
    <mergeCell ref="A477:C477"/>
    <mergeCell ref="D477:E477"/>
    <mergeCell ref="B478:C478"/>
    <mergeCell ref="D478:E478"/>
    <mergeCell ref="B473:C473"/>
    <mergeCell ref="D473:E473"/>
    <mergeCell ref="B474:C474"/>
    <mergeCell ref="D474:E474"/>
    <mergeCell ref="B475:C475"/>
    <mergeCell ref="D475:E475"/>
    <mergeCell ref="B470:C470"/>
    <mergeCell ref="D470:E470"/>
    <mergeCell ref="B471:C471"/>
    <mergeCell ref="D471:E471"/>
    <mergeCell ref="B472:C472"/>
    <mergeCell ref="D472:E472"/>
    <mergeCell ref="G465:H465"/>
    <mergeCell ref="G466:H466"/>
    <mergeCell ref="D467:F467"/>
    <mergeCell ref="A468:I468"/>
    <mergeCell ref="A469:C469"/>
    <mergeCell ref="D469:E469"/>
    <mergeCell ref="A462:I462"/>
    <mergeCell ref="A463:C463"/>
    <mergeCell ref="D463:E463"/>
    <mergeCell ref="B464:C464"/>
    <mergeCell ref="D464:E464"/>
    <mergeCell ref="B458:C458"/>
    <mergeCell ref="D458:E458"/>
    <mergeCell ref="G459:H459"/>
    <mergeCell ref="G460:H460"/>
    <mergeCell ref="D461:F461"/>
    <mergeCell ref="A455:C455"/>
    <mergeCell ref="D455:E455"/>
    <mergeCell ref="B456:C456"/>
    <mergeCell ref="D456:E456"/>
    <mergeCell ref="B457:C457"/>
    <mergeCell ref="D457:E457"/>
    <mergeCell ref="B452:C452"/>
    <mergeCell ref="D452:E452"/>
    <mergeCell ref="B453:C453"/>
    <mergeCell ref="D453:E453"/>
    <mergeCell ref="G454:H454"/>
    <mergeCell ref="A449:I449"/>
    <mergeCell ref="A450:C450"/>
    <mergeCell ref="D450:E450"/>
    <mergeCell ref="B451:C451"/>
    <mergeCell ref="D451:E451"/>
    <mergeCell ref="B445:C445"/>
    <mergeCell ref="D445:E445"/>
    <mergeCell ref="G446:H446"/>
    <mergeCell ref="G447:H447"/>
    <mergeCell ref="D448:F448"/>
    <mergeCell ref="A442:C442"/>
    <mergeCell ref="D442:E442"/>
    <mergeCell ref="B443:C443"/>
    <mergeCell ref="D443:E443"/>
    <mergeCell ref="B444:C444"/>
    <mergeCell ref="D444:E444"/>
    <mergeCell ref="B439:C439"/>
    <mergeCell ref="D439:E439"/>
    <mergeCell ref="B440:C440"/>
    <mergeCell ref="D440:E440"/>
    <mergeCell ref="G441:H441"/>
    <mergeCell ref="G435:H435"/>
    <mergeCell ref="D436:F436"/>
    <mergeCell ref="A437:I437"/>
    <mergeCell ref="A438:C438"/>
    <mergeCell ref="D438:E438"/>
    <mergeCell ref="B432:C432"/>
    <mergeCell ref="D432:E432"/>
    <mergeCell ref="B433:C433"/>
    <mergeCell ref="D433:E433"/>
    <mergeCell ref="G434:H434"/>
    <mergeCell ref="G427:H427"/>
    <mergeCell ref="G428:H428"/>
    <mergeCell ref="D429:F429"/>
    <mergeCell ref="A430:I430"/>
    <mergeCell ref="A431:C431"/>
    <mergeCell ref="D431:E431"/>
    <mergeCell ref="B424:C424"/>
    <mergeCell ref="D424:E424"/>
    <mergeCell ref="B425:C425"/>
    <mergeCell ref="D425:E425"/>
    <mergeCell ref="B426:C426"/>
    <mergeCell ref="D426:E426"/>
    <mergeCell ref="A421:I421"/>
    <mergeCell ref="A422:C422"/>
    <mergeCell ref="D422:E422"/>
    <mergeCell ref="B423:C423"/>
    <mergeCell ref="D423:E423"/>
    <mergeCell ref="B417:C417"/>
    <mergeCell ref="D417:E417"/>
    <mergeCell ref="G418:H418"/>
    <mergeCell ref="G419:H419"/>
    <mergeCell ref="D420:F420"/>
    <mergeCell ref="G412:H412"/>
    <mergeCell ref="G413:H413"/>
    <mergeCell ref="D414:F414"/>
    <mergeCell ref="A415:I415"/>
    <mergeCell ref="A416:C416"/>
    <mergeCell ref="D416:E416"/>
    <mergeCell ref="A409:I409"/>
    <mergeCell ref="A410:C410"/>
    <mergeCell ref="D410:E410"/>
    <mergeCell ref="B411:C411"/>
    <mergeCell ref="D411:E411"/>
    <mergeCell ref="B405:C405"/>
    <mergeCell ref="D405:E405"/>
    <mergeCell ref="G406:H406"/>
    <mergeCell ref="G407:H407"/>
    <mergeCell ref="D408:F408"/>
    <mergeCell ref="G400:H400"/>
    <mergeCell ref="G401:H401"/>
    <mergeCell ref="D402:F402"/>
    <mergeCell ref="A403:I403"/>
    <mergeCell ref="A404:C404"/>
    <mergeCell ref="D404:E404"/>
    <mergeCell ref="A397:I397"/>
    <mergeCell ref="A398:C398"/>
    <mergeCell ref="D398:E398"/>
    <mergeCell ref="B399:C399"/>
    <mergeCell ref="D399:E399"/>
    <mergeCell ref="B393:C393"/>
    <mergeCell ref="D393:E393"/>
    <mergeCell ref="G394:H394"/>
    <mergeCell ref="G395:H395"/>
    <mergeCell ref="D396:F396"/>
    <mergeCell ref="A390:I390"/>
    <mergeCell ref="A391:C391"/>
    <mergeCell ref="D391:E391"/>
    <mergeCell ref="B392:C392"/>
    <mergeCell ref="D392:E392"/>
    <mergeCell ref="B386:C386"/>
    <mergeCell ref="D386:E386"/>
    <mergeCell ref="G387:H387"/>
    <mergeCell ref="G388:H388"/>
    <mergeCell ref="D389:F389"/>
    <mergeCell ref="B383:C383"/>
    <mergeCell ref="D383:E383"/>
    <mergeCell ref="B384:C384"/>
    <mergeCell ref="D384:E384"/>
    <mergeCell ref="B385:C385"/>
    <mergeCell ref="D385:E385"/>
    <mergeCell ref="G378:H378"/>
    <mergeCell ref="G379:H379"/>
    <mergeCell ref="D380:F380"/>
    <mergeCell ref="A381:I381"/>
    <mergeCell ref="A382:C382"/>
    <mergeCell ref="D382:E382"/>
    <mergeCell ref="A375:I375"/>
    <mergeCell ref="A376:C376"/>
    <mergeCell ref="D376:E376"/>
    <mergeCell ref="B377:C377"/>
    <mergeCell ref="D377:E377"/>
    <mergeCell ref="B371:C371"/>
    <mergeCell ref="D371:E371"/>
    <mergeCell ref="G372:H372"/>
    <mergeCell ref="G373:H373"/>
    <mergeCell ref="D374:F374"/>
    <mergeCell ref="G366:H366"/>
    <mergeCell ref="G367:H367"/>
    <mergeCell ref="D368:F368"/>
    <mergeCell ref="A369:I369"/>
    <mergeCell ref="A370:C370"/>
    <mergeCell ref="D370:E370"/>
    <mergeCell ref="A363:I363"/>
    <mergeCell ref="A364:C364"/>
    <mergeCell ref="D364:E364"/>
    <mergeCell ref="B365:C365"/>
    <mergeCell ref="D365:E365"/>
    <mergeCell ref="B359:C359"/>
    <mergeCell ref="D359:E359"/>
    <mergeCell ref="G360:H360"/>
    <mergeCell ref="G361:H361"/>
    <mergeCell ref="D362:F362"/>
    <mergeCell ref="G355:H355"/>
    <mergeCell ref="D356:F356"/>
    <mergeCell ref="A357:I357"/>
    <mergeCell ref="A358:C358"/>
    <mergeCell ref="D358:E358"/>
    <mergeCell ref="A352:C352"/>
    <mergeCell ref="D352:E352"/>
    <mergeCell ref="B353:C353"/>
    <mergeCell ref="D353:E353"/>
    <mergeCell ref="G354:H354"/>
    <mergeCell ref="A349:C349"/>
    <mergeCell ref="D349:E349"/>
    <mergeCell ref="B350:C350"/>
    <mergeCell ref="D350:E350"/>
    <mergeCell ref="G351:H351"/>
    <mergeCell ref="B346:C346"/>
    <mergeCell ref="D346:E346"/>
    <mergeCell ref="B347:C347"/>
    <mergeCell ref="D347:E347"/>
    <mergeCell ref="G348:H348"/>
    <mergeCell ref="B343:C343"/>
    <mergeCell ref="D343:E343"/>
    <mergeCell ref="B344:C344"/>
    <mergeCell ref="D344:E344"/>
    <mergeCell ref="B345:C345"/>
    <mergeCell ref="D345:E345"/>
    <mergeCell ref="A340:I340"/>
    <mergeCell ref="A341:C341"/>
    <mergeCell ref="D341:E341"/>
    <mergeCell ref="B342:C342"/>
    <mergeCell ref="D342:E342"/>
    <mergeCell ref="B336:C336"/>
    <mergeCell ref="D336:E336"/>
    <mergeCell ref="G337:H337"/>
    <mergeCell ref="G338:H338"/>
    <mergeCell ref="D339:F339"/>
    <mergeCell ref="G332:H332"/>
    <mergeCell ref="D333:F333"/>
    <mergeCell ref="A334:I334"/>
    <mergeCell ref="A335:C335"/>
    <mergeCell ref="D335:E335"/>
    <mergeCell ref="B329:C329"/>
    <mergeCell ref="D329:E329"/>
    <mergeCell ref="B330:C330"/>
    <mergeCell ref="D330:E330"/>
    <mergeCell ref="G331:H331"/>
    <mergeCell ref="B326:C326"/>
    <mergeCell ref="D326:E326"/>
    <mergeCell ref="G327:H327"/>
    <mergeCell ref="A328:C328"/>
    <mergeCell ref="D328:E328"/>
    <mergeCell ref="G322:H322"/>
    <mergeCell ref="D323:F323"/>
    <mergeCell ref="A324:I324"/>
    <mergeCell ref="A325:C325"/>
    <mergeCell ref="D325:E325"/>
    <mergeCell ref="B319:C319"/>
    <mergeCell ref="D319:E319"/>
    <mergeCell ref="B320:C320"/>
    <mergeCell ref="D320:E320"/>
    <mergeCell ref="G321:H321"/>
    <mergeCell ref="B316:C316"/>
    <mergeCell ref="D316:E316"/>
    <mergeCell ref="G317:H317"/>
    <mergeCell ref="A318:C318"/>
    <mergeCell ref="D318:E318"/>
    <mergeCell ref="G312:H312"/>
    <mergeCell ref="D313:F313"/>
    <mergeCell ref="A314:I314"/>
    <mergeCell ref="A315:C315"/>
    <mergeCell ref="D315:E315"/>
    <mergeCell ref="A309:C309"/>
    <mergeCell ref="D309:E309"/>
    <mergeCell ref="B310:C310"/>
    <mergeCell ref="D310:E310"/>
    <mergeCell ref="G311:H311"/>
    <mergeCell ref="A306:C306"/>
    <mergeCell ref="D306:E306"/>
    <mergeCell ref="B307:C307"/>
    <mergeCell ref="D307:E307"/>
    <mergeCell ref="G308:H308"/>
    <mergeCell ref="B303:C303"/>
    <mergeCell ref="D303:E303"/>
    <mergeCell ref="B304:C304"/>
    <mergeCell ref="D304:E304"/>
    <mergeCell ref="G305:H305"/>
    <mergeCell ref="B300:C300"/>
    <mergeCell ref="D300:E300"/>
    <mergeCell ref="B301:C301"/>
    <mergeCell ref="D301:E301"/>
    <mergeCell ref="B302:C302"/>
    <mergeCell ref="D302:E302"/>
    <mergeCell ref="A297:I297"/>
    <mergeCell ref="A298:C298"/>
    <mergeCell ref="D298:E298"/>
    <mergeCell ref="B299:C299"/>
    <mergeCell ref="D299:E299"/>
    <mergeCell ref="B293:C293"/>
    <mergeCell ref="D293:E293"/>
    <mergeCell ref="G294:H294"/>
    <mergeCell ref="G295:H295"/>
    <mergeCell ref="D296:F296"/>
    <mergeCell ref="G289:H289"/>
    <mergeCell ref="D290:F290"/>
    <mergeCell ref="A291:I291"/>
    <mergeCell ref="A292:C292"/>
    <mergeCell ref="D292:E292"/>
    <mergeCell ref="A286:C286"/>
    <mergeCell ref="D286:E286"/>
    <mergeCell ref="B287:C287"/>
    <mergeCell ref="D287:E287"/>
    <mergeCell ref="G288:H288"/>
    <mergeCell ref="A283:C283"/>
    <mergeCell ref="D283:E283"/>
    <mergeCell ref="B284:C284"/>
    <mergeCell ref="D284:E284"/>
    <mergeCell ref="G285:H285"/>
    <mergeCell ref="B280:C280"/>
    <mergeCell ref="D280:E280"/>
    <mergeCell ref="B281:C281"/>
    <mergeCell ref="D281:E281"/>
    <mergeCell ref="G282:H282"/>
    <mergeCell ref="B277:C277"/>
    <mergeCell ref="D277:E277"/>
    <mergeCell ref="B278:C278"/>
    <mergeCell ref="D278:E278"/>
    <mergeCell ref="B279:C279"/>
    <mergeCell ref="D279:E279"/>
    <mergeCell ref="A274:I274"/>
    <mergeCell ref="A275:C275"/>
    <mergeCell ref="D275:E275"/>
    <mergeCell ref="B276:C276"/>
    <mergeCell ref="D276:E276"/>
    <mergeCell ref="B270:C270"/>
    <mergeCell ref="D270:E270"/>
    <mergeCell ref="G271:H271"/>
    <mergeCell ref="G272:H272"/>
    <mergeCell ref="D273:F273"/>
    <mergeCell ref="G266:H266"/>
    <mergeCell ref="D267:F267"/>
    <mergeCell ref="A268:I268"/>
    <mergeCell ref="A269:C269"/>
    <mergeCell ref="D269:E269"/>
    <mergeCell ref="B263:C263"/>
    <mergeCell ref="D263:E263"/>
    <mergeCell ref="B264:C264"/>
    <mergeCell ref="D264:E264"/>
    <mergeCell ref="G265:H265"/>
    <mergeCell ref="A260:C260"/>
    <mergeCell ref="D260:E260"/>
    <mergeCell ref="B261:C261"/>
    <mergeCell ref="D261:E261"/>
    <mergeCell ref="B262:C262"/>
    <mergeCell ref="D262:E262"/>
    <mergeCell ref="B257:C257"/>
    <mergeCell ref="D257:E257"/>
    <mergeCell ref="B258:C258"/>
    <mergeCell ref="D258:E258"/>
    <mergeCell ref="G259:H259"/>
    <mergeCell ref="A254:I254"/>
    <mergeCell ref="A255:C255"/>
    <mergeCell ref="D255:E255"/>
    <mergeCell ref="B256:C256"/>
    <mergeCell ref="D256:E256"/>
    <mergeCell ref="B250:C250"/>
    <mergeCell ref="D250:E250"/>
    <mergeCell ref="G251:H251"/>
    <mergeCell ref="G252:H252"/>
    <mergeCell ref="D253:F253"/>
    <mergeCell ref="A247:I247"/>
    <mergeCell ref="A248:C248"/>
    <mergeCell ref="D248:E248"/>
    <mergeCell ref="B249:C249"/>
    <mergeCell ref="D249:E249"/>
    <mergeCell ref="B243:C243"/>
    <mergeCell ref="D243:E243"/>
    <mergeCell ref="G244:H244"/>
    <mergeCell ref="G245:H245"/>
    <mergeCell ref="D246:F246"/>
    <mergeCell ref="B240:C240"/>
    <mergeCell ref="D240:E240"/>
    <mergeCell ref="B241:C241"/>
    <mergeCell ref="D241:E241"/>
    <mergeCell ref="B242:C242"/>
    <mergeCell ref="D242:E242"/>
    <mergeCell ref="G235:H235"/>
    <mergeCell ref="G236:H236"/>
    <mergeCell ref="D237:F237"/>
    <mergeCell ref="A238:I238"/>
    <mergeCell ref="A239:C239"/>
    <mergeCell ref="D239:E239"/>
    <mergeCell ref="A232:I232"/>
    <mergeCell ref="A233:C233"/>
    <mergeCell ref="D233:E233"/>
    <mergeCell ref="B234:C234"/>
    <mergeCell ref="D234:E234"/>
    <mergeCell ref="B228:C228"/>
    <mergeCell ref="D228:E228"/>
    <mergeCell ref="G229:H229"/>
    <mergeCell ref="G230:H230"/>
    <mergeCell ref="D231:F231"/>
    <mergeCell ref="G223:H223"/>
    <mergeCell ref="G224:H224"/>
    <mergeCell ref="D225:F225"/>
    <mergeCell ref="A226:I226"/>
    <mergeCell ref="A227:C227"/>
    <mergeCell ref="D227:E227"/>
    <mergeCell ref="A220:I220"/>
    <mergeCell ref="A221:C221"/>
    <mergeCell ref="D221:E221"/>
    <mergeCell ref="B222:C222"/>
    <mergeCell ref="D222:E222"/>
    <mergeCell ref="B216:C216"/>
    <mergeCell ref="D216:E216"/>
    <mergeCell ref="G217:H217"/>
    <mergeCell ref="G218:H218"/>
    <mergeCell ref="D219:F219"/>
    <mergeCell ref="G212:H212"/>
    <mergeCell ref="D213:F213"/>
    <mergeCell ref="A214:I214"/>
    <mergeCell ref="A215:C215"/>
    <mergeCell ref="D215:E215"/>
    <mergeCell ref="A209:C209"/>
    <mergeCell ref="D209:E209"/>
    <mergeCell ref="B210:C210"/>
    <mergeCell ref="D210:E210"/>
    <mergeCell ref="G211:H211"/>
    <mergeCell ref="A206:C206"/>
    <mergeCell ref="D206:E206"/>
    <mergeCell ref="B207:C207"/>
    <mergeCell ref="D207:E207"/>
    <mergeCell ref="G208:H208"/>
    <mergeCell ref="B203:C203"/>
    <mergeCell ref="D203:E203"/>
    <mergeCell ref="B204:C204"/>
    <mergeCell ref="D204:E204"/>
    <mergeCell ref="G205:H205"/>
    <mergeCell ref="B200:C200"/>
    <mergeCell ref="D200:E200"/>
    <mergeCell ref="B201:C201"/>
    <mergeCell ref="D201:E201"/>
    <mergeCell ref="B202:C202"/>
    <mergeCell ref="D202:E202"/>
    <mergeCell ref="A197:I197"/>
    <mergeCell ref="A198:C198"/>
    <mergeCell ref="D198:E198"/>
    <mergeCell ref="B199:C199"/>
    <mergeCell ref="D199:E199"/>
    <mergeCell ref="B193:C193"/>
    <mergeCell ref="D193:E193"/>
    <mergeCell ref="G194:H194"/>
    <mergeCell ref="G195:H195"/>
    <mergeCell ref="D196:F196"/>
    <mergeCell ref="G189:H189"/>
    <mergeCell ref="D190:F190"/>
    <mergeCell ref="A191:I191"/>
    <mergeCell ref="A192:C192"/>
    <mergeCell ref="D192:E192"/>
    <mergeCell ref="A186:C186"/>
    <mergeCell ref="D186:E186"/>
    <mergeCell ref="B187:C187"/>
    <mergeCell ref="D187:E187"/>
    <mergeCell ref="G188:H188"/>
    <mergeCell ref="A183:C183"/>
    <mergeCell ref="D183:E183"/>
    <mergeCell ref="B184:C184"/>
    <mergeCell ref="D184:E184"/>
    <mergeCell ref="G185:H185"/>
    <mergeCell ref="B180:C180"/>
    <mergeCell ref="D180:E180"/>
    <mergeCell ref="B181:C181"/>
    <mergeCell ref="D181:E181"/>
    <mergeCell ref="G182:H182"/>
    <mergeCell ref="B177:C177"/>
    <mergeCell ref="D177:E177"/>
    <mergeCell ref="B178:C178"/>
    <mergeCell ref="D178:E178"/>
    <mergeCell ref="B179:C179"/>
    <mergeCell ref="D179:E179"/>
    <mergeCell ref="A174:I174"/>
    <mergeCell ref="A175:C175"/>
    <mergeCell ref="D175:E175"/>
    <mergeCell ref="B176:C176"/>
    <mergeCell ref="D176:E176"/>
    <mergeCell ref="B170:C170"/>
    <mergeCell ref="D170:E170"/>
    <mergeCell ref="G171:H171"/>
    <mergeCell ref="G172:H172"/>
    <mergeCell ref="D173:F173"/>
    <mergeCell ref="G165:H165"/>
    <mergeCell ref="G166:H166"/>
    <mergeCell ref="D167:F167"/>
    <mergeCell ref="A168:I168"/>
    <mergeCell ref="A169:C169"/>
    <mergeCell ref="D169:E169"/>
    <mergeCell ref="B162:C162"/>
    <mergeCell ref="D162:E162"/>
    <mergeCell ref="B163:C163"/>
    <mergeCell ref="D163:E163"/>
    <mergeCell ref="B164:C164"/>
    <mergeCell ref="D164:E164"/>
    <mergeCell ref="G158:H158"/>
    <mergeCell ref="D159:F159"/>
    <mergeCell ref="A160:I160"/>
    <mergeCell ref="A161:C161"/>
    <mergeCell ref="D161:E161"/>
    <mergeCell ref="B155:C155"/>
    <mergeCell ref="D155:E155"/>
    <mergeCell ref="B156:C156"/>
    <mergeCell ref="D156:E156"/>
    <mergeCell ref="G157:H157"/>
    <mergeCell ref="B152:C152"/>
    <mergeCell ref="D152:E152"/>
    <mergeCell ref="B153:C153"/>
    <mergeCell ref="D153:E153"/>
    <mergeCell ref="B154:C154"/>
    <mergeCell ref="D154:E154"/>
    <mergeCell ref="G147:H147"/>
    <mergeCell ref="G148:H148"/>
    <mergeCell ref="D149:F149"/>
    <mergeCell ref="A150:I150"/>
    <mergeCell ref="A151:C151"/>
    <mergeCell ref="D151:E151"/>
    <mergeCell ref="A144:I144"/>
    <mergeCell ref="A145:C145"/>
    <mergeCell ref="D145:E145"/>
    <mergeCell ref="B146:C146"/>
    <mergeCell ref="D146:E146"/>
    <mergeCell ref="B140:C140"/>
    <mergeCell ref="D140:E140"/>
    <mergeCell ref="G141:H141"/>
    <mergeCell ref="G142:H142"/>
    <mergeCell ref="D143:F143"/>
    <mergeCell ref="G135:H135"/>
    <mergeCell ref="G136:H136"/>
    <mergeCell ref="D137:F137"/>
    <mergeCell ref="A138:I138"/>
    <mergeCell ref="A139:C139"/>
    <mergeCell ref="D139:E139"/>
    <mergeCell ref="A132:I132"/>
    <mergeCell ref="A133:C133"/>
    <mergeCell ref="D133:E133"/>
    <mergeCell ref="B134:C134"/>
    <mergeCell ref="D134:E134"/>
    <mergeCell ref="B128:C128"/>
    <mergeCell ref="D128:E128"/>
    <mergeCell ref="G129:H129"/>
    <mergeCell ref="G130:H130"/>
    <mergeCell ref="D131:F131"/>
    <mergeCell ref="G124:H124"/>
    <mergeCell ref="D125:F125"/>
    <mergeCell ref="A126:I126"/>
    <mergeCell ref="A127:C127"/>
    <mergeCell ref="D127:E127"/>
    <mergeCell ref="A121:C121"/>
    <mergeCell ref="D121:E121"/>
    <mergeCell ref="B122:C122"/>
    <mergeCell ref="D122:E122"/>
    <mergeCell ref="G123:H123"/>
    <mergeCell ref="A118:C118"/>
    <mergeCell ref="D118:E118"/>
    <mergeCell ref="B119:C119"/>
    <mergeCell ref="D119:E119"/>
    <mergeCell ref="G120:H120"/>
    <mergeCell ref="B115:C115"/>
    <mergeCell ref="D115:E115"/>
    <mergeCell ref="B116:C116"/>
    <mergeCell ref="D116:E116"/>
    <mergeCell ref="G117:H117"/>
    <mergeCell ref="B112:C112"/>
    <mergeCell ref="D112:E112"/>
    <mergeCell ref="B113:C113"/>
    <mergeCell ref="D113:E113"/>
    <mergeCell ref="B114:C114"/>
    <mergeCell ref="D114:E114"/>
    <mergeCell ref="A109:I109"/>
    <mergeCell ref="A110:C110"/>
    <mergeCell ref="D110:E110"/>
    <mergeCell ref="B111:C111"/>
    <mergeCell ref="D111:E111"/>
    <mergeCell ref="B105:C105"/>
    <mergeCell ref="D105:E105"/>
    <mergeCell ref="G106:H106"/>
    <mergeCell ref="G107:H107"/>
    <mergeCell ref="D108:F108"/>
    <mergeCell ref="G100:H100"/>
    <mergeCell ref="G101:H101"/>
    <mergeCell ref="D102:F102"/>
    <mergeCell ref="A103:I103"/>
    <mergeCell ref="A104:C104"/>
    <mergeCell ref="D104:E104"/>
    <mergeCell ref="G97:H97"/>
    <mergeCell ref="A98:C98"/>
    <mergeCell ref="D98:E98"/>
    <mergeCell ref="B99:C99"/>
    <mergeCell ref="D99:E99"/>
    <mergeCell ref="G94:H94"/>
    <mergeCell ref="A95:C95"/>
    <mergeCell ref="D95:E95"/>
    <mergeCell ref="B96:C96"/>
    <mergeCell ref="D96:E96"/>
    <mergeCell ref="B91:C91"/>
    <mergeCell ref="D91:E91"/>
    <mergeCell ref="B92:C92"/>
    <mergeCell ref="D92:E92"/>
    <mergeCell ref="B93:C93"/>
    <mergeCell ref="D93:E93"/>
    <mergeCell ref="B88:C88"/>
    <mergeCell ref="D88:E88"/>
    <mergeCell ref="B89:C89"/>
    <mergeCell ref="D89:E89"/>
    <mergeCell ref="B90:C90"/>
    <mergeCell ref="D90:E90"/>
    <mergeCell ref="G83:H83"/>
    <mergeCell ref="G84:H84"/>
    <mergeCell ref="D85:F85"/>
    <mergeCell ref="A86:I86"/>
    <mergeCell ref="A87:C87"/>
    <mergeCell ref="D87:E87"/>
    <mergeCell ref="A80:I80"/>
    <mergeCell ref="A81:C81"/>
    <mergeCell ref="D81:E81"/>
    <mergeCell ref="B82:C82"/>
    <mergeCell ref="D82:E82"/>
    <mergeCell ref="B76:C76"/>
    <mergeCell ref="D76:E76"/>
    <mergeCell ref="G77:H77"/>
    <mergeCell ref="G78:H78"/>
    <mergeCell ref="D79:F79"/>
    <mergeCell ref="B73:C73"/>
    <mergeCell ref="D73:E73"/>
    <mergeCell ref="B74:C74"/>
    <mergeCell ref="D74:E74"/>
    <mergeCell ref="B75:C75"/>
    <mergeCell ref="D75:E75"/>
    <mergeCell ref="G68:H68"/>
    <mergeCell ref="G69:H69"/>
    <mergeCell ref="D70:F70"/>
    <mergeCell ref="A71:I71"/>
    <mergeCell ref="A72:C72"/>
    <mergeCell ref="D72:E72"/>
    <mergeCell ref="B65:C65"/>
    <mergeCell ref="D65:E65"/>
    <mergeCell ref="B66:C66"/>
    <mergeCell ref="D66:E66"/>
    <mergeCell ref="B67:C67"/>
    <mergeCell ref="D67:E67"/>
    <mergeCell ref="B62:C62"/>
    <mergeCell ref="D62:E62"/>
    <mergeCell ref="B63:C63"/>
    <mergeCell ref="D63:E63"/>
    <mergeCell ref="B64:C64"/>
    <mergeCell ref="D64:E64"/>
    <mergeCell ref="G58:H58"/>
    <mergeCell ref="D59:F59"/>
    <mergeCell ref="A60:I60"/>
    <mergeCell ref="A61:C61"/>
    <mergeCell ref="D61:E61"/>
    <mergeCell ref="B55:C55"/>
    <mergeCell ref="D55:E55"/>
    <mergeCell ref="B56:C56"/>
    <mergeCell ref="D56:E56"/>
    <mergeCell ref="G57:H57"/>
    <mergeCell ref="G51:H51"/>
    <mergeCell ref="D52:F52"/>
    <mergeCell ref="A53:I53"/>
    <mergeCell ref="A54:C54"/>
    <mergeCell ref="D54:E54"/>
    <mergeCell ref="B48:C48"/>
    <mergeCell ref="D48:E48"/>
    <mergeCell ref="B49:C49"/>
    <mergeCell ref="D49:E49"/>
    <mergeCell ref="G50:H50"/>
    <mergeCell ref="G44:H44"/>
    <mergeCell ref="D45:F45"/>
    <mergeCell ref="A46:I46"/>
    <mergeCell ref="A47:C47"/>
    <mergeCell ref="D47:E47"/>
    <mergeCell ref="B41:C41"/>
    <mergeCell ref="D41:E41"/>
    <mergeCell ref="B42:C42"/>
    <mergeCell ref="D42:E42"/>
    <mergeCell ref="G43:H43"/>
    <mergeCell ref="G36:H36"/>
    <mergeCell ref="G37:H37"/>
    <mergeCell ref="D38:F38"/>
    <mergeCell ref="A39:I39"/>
    <mergeCell ref="A40:C40"/>
    <mergeCell ref="D40:E40"/>
    <mergeCell ref="G33:H33"/>
    <mergeCell ref="A34:C34"/>
    <mergeCell ref="D34:E34"/>
    <mergeCell ref="B35:C35"/>
    <mergeCell ref="D35:E35"/>
    <mergeCell ref="G30:H30"/>
    <mergeCell ref="A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G19:H19"/>
    <mergeCell ref="G20:H20"/>
    <mergeCell ref="D21:F21"/>
    <mergeCell ref="A22:I22"/>
    <mergeCell ref="A23:C23"/>
    <mergeCell ref="D23:E23"/>
    <mergeCell ref="A1:I1"/>
    <mergeCell ref="D2:F2"/>
    <mergeCell ref="A3:I3"/>
    <mergeCell ref="A4:C4"/>
    <mergeCell ref="D4:E4"/>
    <mergeCell ref="A16:I16"/>
    <mergeCell ref="A17:C17"/>
    <mergeCell ref="D17:E17"/>
    <mergeCell ref="B18:C18"/>
    <mergeCell ref="D18:E18"/>
    <mergeCell ref="B12:C12"/>
    <mergeCell ref="D12:E12"/>
    <mergeCell ref="G13:H13"/>
    <mergeCell ref="G14:H14"/>
    <mergeCell ref="D15:F15"/>
    <mergeCell ref="G8:H8"/>
    <mergeCell ref="D9:F9"/>
    <mergeCell ref="A10:I10"/>
    <mergeCell ref="A11:C11"/>
    <mergeCell ref="D11:E11"/>
    <mergeCell ref="B5:C5"/>
    <mergeCell ref="D5:E5"/>
    <mergeCell ref="B6:C6"/>
    <mergeCell ref="D6:E6"/>
    <mergeCell ref="G7:H7"/>
  </mergeCells>
  <pageMargins left="0.27777777777777779" right="0.27777777777777779" top="0.27777777777777779" bottom="0.27777777777777779" header="0" footer="0"/>
  <pageSetup paperSize="9" scale="8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6"/>
  <sheetViews>
    <sheetView workbookViewId="0">
      <selection sqref="A1:H1"/>
    </sheetView>
  </sheetViews>
  <sheetFormatPr defaultRowHeight="15"/>
  <cols>
    <col min="1" max="1" width="9.28515625" customWidth="1"/>
    <col min="2" max="2" width="34.7109375" customWidth="1"/>
    <col min="3" max="3" width="13.7109375" customWidth="1"/>
    <col min="4" max="7" width="11.85546875" customWidth="1"/>
    <col min="8" max="8" width="10.140625" customWidth="1"/>
    <col min="9" max="9" width="2" customWidth="1"/>
  </cols>
  <sheetData>
    <row r="1" spans="1:9" ht="92.1" customHeight="1">
      <c r="A1" s="447"/>
      <c r="B1" s="447"/>
      <c r="C1" s="447"/>
      <c r="D1" s="447"/>
      <c r="E1" s="447"/>
      <c r="F1" s="447"/>
      <c r="G1" s="447"/>
      <c r="H1" s="447"/>
      <c r="I1" s="1"/>
    </row>
    <row r="2" spans="1:9" ht="15.95" customHeight="1">
      <c r="A2" s="28" t="s">
        <v>823</v>
      </c>
      <c r="B2" s="28" t="s">
        <v>824</v>
      </c>
      <c r="C2" s="28" t="s">
        <v>825</v>
      </c>
      <c r="D2" s="28" t="s">
        <v>826</v>
      </c>
      <c r="E2" s="28" t="s">
        <v>827</v>
      </c>
      <c r="F2" s="28" t="s">
        <v>828</v>
      </c>
      <c r="G2" s="28" t="s">
        <v>829</v>
      </c>
      <c r="H2" s="573" t="s">
        <v>830</v>
      </c>
      <c r="I2" s="574"/>
    </row>
    <row r="3" spans="1:9" ht="12" customHeight="1">
      <c r="A3" s="575" t="s">
        <v>831</v>
      </c>
      <c r="B3" s="577" t="s">
        <v>832</v>
      </c>
      <c r="C3" s="579">
        <v>22258.66</v>
      </c>
      <c r="D3" s="29"/>
      <c r="E3" s="29"/>
      <c r="F3" s="30">
        <v>0.2</v>
      </c>
      <c r="G3" s="30">
        <v>0.8</v>
      </c>
      <c r="H3" s="581">
        <v>1</v>
      </c>
      <c r="I3" s="582"/>
    </row>
    <row r="4" spans="1:9" ht="12.95" customHeight="1">
      <c r="A4" s="576"/>
      <c r="B4" s="578"/>
      <c r="C4" s="580"/>
      <c r="D4" s="31"/>
      <c r="E4" s="31"/>
      <c r="F4" s="32">
        <v>4451.7299999999996</v>
      </c>
      <c r="G4" s="32">
        <v>17806.93</v>
      </c>
      <c r="H4" s="583">
        <v>22258.66</v>
      </c>
      <c r="I4" s="584"/>
    </row>
    <row r="5" spans="1:9" ht="12" customHeight="1">
      <c r="A5" s="575" t="s">
        <v>833</v>
      </c>
      <c r="B5" s="577" t="s">
        <v>834</v>
      </c>
      <c r="C5" s="579">
        <v>42108.61</v>
      </c>
      <c r="D5" s="30">
        <v>1</v>
      </c>
      <c r="E5" s="29"/>
      <c r="F5" s="29"/>
      <c r="G5" s="29"/>
      <c r="H5" s="581">
        <v>1</v>
      </c>
      <c r="I5" s="582"/>
    </row>
    <row r="6" spans="1:9" ht="12.95" customHeight="1">
      <c r="A6" s="576"/>
      <c r="B6" s="578"/>
      <c r="C6" s="580"/>
      <c r="D6" s="32">
        <v>42108.61</v>
      </c>
      <c r="E6" s="31"/>
      <c r="F6" s="31"/>
      <c r="G6" s="31"/>
      <c r="H6" s="583">
        <v>42108.61</v>
      </c>
      <c r="I6" s="584"/>
    </row>
    <row r="7" spans="1:9" ht="12" customHeight="1">
      <c r="A7" s="575" t="s">
        <v>835</v>
      </c>
      <c r="B7" s="577" t="s">
        <v>836</v>
      </c>
      <c r="C7" s="579">
        <v>31286.17</v>
      </c>
      <c r="D7" s="29"/>
      <c r="E7" s="30">
        <v>1</v>
      </c>
      <c r="F7" s="29"/>
      <c r="G7" s="29"/>
      <c r="H7" s="581">
        <v>1</v>
      </c>
      <c r="I7" s="582"/>
    </row>
    <row r="8" spans="1:9" ht="12.95" customHeight="1">
      <c r="A8" s="576"/>
      <c r="B8" s="578"/>
      <c r="C8" s="580"/>
      <c r="D8" s="31"/>
      <c r="E8" s="32">
        <v>31286.17</v>
      </c>
      <c r="F8" s="31"/>
      <c r="G8" s="31"/>
      <c r="H8" s="583">
        <v>31286.17</v>
      </c>
      <c r="I8" s="584"/>
    </row>
    <row r="9" spans="1:9" ht="12" customHeight="1">
      <c r="A9" s="575" t="s">
        <v>837</v>
      </c>
      <c r="B9" s="577" t="s">
        <v>838</v>
      </c>
      <c r="C9" s="579">
        <v>9684.69</v>
      </c>
      <c r="D9" s="29"/>
      <c r="E9" s="29"/>
      <c r="F9" s="30">
        <v>1</v>
      </c>
      <c r="G9" s="29"/>
      <c r="H9" s="581">
        <v>1</v>
      </c>
      <c r="I9" s="582"/>
    </row>
    <row r="10" spans="1:9" ht="12.95" customHeight="1">
      <c r="A10" s="576"/>
      <c r="B10" s="578"/>
      <c r="C10" s="580"/>
      <c r="D10" s="31"/>
      <c r="E10" s="31"/>
      <c r="F10" s="32">
        <v>9684.69</v>
      </c>
      <c r="G10" s="31"/>
      <c r="H10" s="583">
        <v>9684.69</v>
      </c>
      <c r="I10" s="584"/>
    </row>
    <row r="11" spans="1:9" ht="12" customHeight="1">
      <c r="A11" s="575" t="s">
        <v>839</v>
      </c>
      <c r="B11" s="577" t="s">
        <v>840</v>
      </c>
      <c r="C11" s="579">
        <v>34922.019999999997</v>
      </c>
      <c r="D11" s="29"/>
      <c r="E11" s="29"/>
      <c r="F11" s="30">
        <v>0.5</v>
      </c>
      <c r="G11" s="30">
        <v>0.5</v>
      </c>
      <c r="H11" s="581">
        <v>1</v>
      </c>
      <c r="I11" s="582"/>
    </row>
    <row r="12" spans="1:9" ht="12.95" customHeight="1">
      <c r="A12" s="576"/>
      <c r="B12" s="578"/>
      <c r="C12" s="580"/>
      <c r="D12" s="31"/>
      <c r="E12" s="31"/>
      <c r="F12" s="32">
        <v>17461.009999999998</v>
      </c>
      <c r="G12" s="32">
        <v>17461.009999999998</v>
      </c>
      <c r="H12" s="583">
        <v>34922.019999999997</v>
      </c>
      <c r="I12" s="584"/>
    </row>
    <row r="13" spans="1:9" ht="12" customHeight="1">
      <c r="A13" s="575" t="s">
        <v>841</v>
      </c>
      <c r="B13" s="577" t="s">
        <v>842</v>
      </c>
      <c r="C13" s="579">
        <v>34307.629999999997</v>
      </c>
      <c r="D13" s="30">
        <v>0.30020000000000002</v>
      </c>
      <c r="E13" s="30">
        <v>0.22309999999999999</v>
      </c>
      <c r="F13" s="30">
        <v>0.2253</v>
      </c>
      <c r="G13" s="30">
        <v>0.25140000000000001</v>
      </c>
      <c r="H13" s="581">
        <v>1</v>
      </c>
      <c r="I13" s="582"/>
    </row>
    <row r="14" spans="1:9" ht="12.95" customHeight="1">
      <c r="A14" s="576"/>
      <c r="B14" s="578"/>
      <c r="C14" s="580"/>
      <c r="D14" s="32">
        <v>10299.15</v>
      </c>
      <c r="E14" s="32">
        <v>7654.03</v>
      </c>
      <c r="F14" s="32">
        <v>7729.51</v>
      </c>
      <c r="G14" s="32">
        <v>8624.94</v>
      </c>
      <c r="H14" s="583">
        <v>34307.629999999997</v>
      </c>
      <c r="I14" s="584"/>
    </row>
    <row r="15" spans="1:9" ht="12" customHeight="1">
      <c r="A15" s="33"/>
      <c r="B15" s="34"/>
      <c r="C15" s="585">
        <v>174567.78</v>
      </c>
      <c r="D15" s="35">
        <v>52407.76</v>
      </c>
      <c r="E15" s="35">
        <v>38940.199999999997</v>
      </c>
      <c r="F15" s="35">
        <v>39326.94</v>
      </c>
      <c r="G15" s="35">
        <v>43892.88</v>
      </c>
      <c r="H15" s="587">
        <v>174567.78</v>
      </c>
      <c r="I15" s="588"/>
    </row>
    <row r="16" spans="1:9" ht="12.95" customHeight="1">
      <c r="A16" s="36"/>
      <c r="B16" s="37"/>
      <c r="C16" s="586"/>
      <c r="D16" s="32">
        <v>52407.76</v>
      </c>
      <c r="E16" s="32">
        <v>91347.96</v>
      </c>
      <c r="F16" s="32">
        <v>130674.9</v>
      </c>
      <c r="G16" s="32">
        <v>174567.78</v>
      </c>
      <c r="H16" s="588"/>
      <c r="I16" s="588"/>
    </row>
  </sheetData>
  <mergeCells count="34">
    <mergeCell ref="C15:C16"/>
    <mergeCell ref="H15:I16"/>
    <mergeCell ref="A13:A14"/>
    <mergeCell ref="B13:B14"/>
    <mergeCell ref="C13:C14"/>
    <mergeCell ref="H13:I13"/>
    <mergeCell ref="H14:I14"/>
    <mergeCell ref="A11:A12"/>
    <mergeCell ref="B11:B12"/>
    <mergeCell ref="C11:C12"/>
    <mergeCell ref="H11:I11"/>
    <mergeCell ref="H12:I12"/>
    <mergeCell ref="A9:A10"/>
    <mergeCell ref="B9:B10"/>
    <mergeCell ref="C9:C10"/>
    <mergeCell ref="H9:I9"/>
    <mergeCell ref="H10:I10"/>
    <mergeCell ref="A7:A8"/>
    <mergeCell ref="B7:B8"/>
    <mergeCell ref="C7:C8"/>
    <mergeCell ref="H7:I7"/>
    <mergeCell ref="H8:I8"/>
    <mergeCell ref="A5:A6"/>
    <mergeCell ref="B5:B6"/>
    <mergeCell ref="C5:C6"/>
    <mergeCell ref="H5:I5"/>
    <mergeCell ref="H6:I6"/>
    <mergeCell ref="A1:H1"/>
    <mergeCell ref="H2:I2"/>
    <mergeCell ref="A3:A4"/>
    <mergeCell ref="B3:B4"/>
    <mergeCell ref="C3:C4"/>
    <mergeCell ref="H3:I3"/>
    <mergeCell ref="H4:I4"/>
  </mergeCells>
  <pageMargins left="0.27777777777777779" right="0.27777777777777779" top="0" bottom="0.27777777777777779" header="0" footer="0"/>
  <pageSetup scale="8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26"/>
  <sheetViews>
    <sheetView workbookViewId="0">
      <selection sqref="A1:H1"/>
    </sheetView>
  </sheetViews>
  <sheetFormatPr defaultRowHeight="15"/>
  <cols>
    <col min="1" max="1" width="9.28515625" customWidth="1"/>
    <col min="2" max="2" width="60.28515625" customWidth="1"/>
    <col min="3" max="3" width="8.28515625" customWidth="1"/>
    <col min="4" max="4" width="37.42578125" customWidth="1"/>
  </cols>
  <sheetData>
    <row r="1" spans="1:4" ht="92.1" customHeight="1">
      <c r="A1" s="447"/>
      <c r="B1" s="447"/>
      <c r="C1" s="447"/>
      <c r="D1" s="447"/>
    </row>
    <row r="2" spans="1:4" ht="12" customHeight="1">
      <c r="A2" s="1"/>
      <c r="B2" s="589" t="s">
        <v>0</v>
      </c>
      <c r="C2" s="590"/>
      <c r="D2" s="590"/>
    </row>
    <row r="3" spans="1:4" ht="15" customHeight="1">
      <c r="A3" s="38" t="s">
        <v>843</v>
      </c>
      <c r="B3" s="38" t="s">
        <v>844</v>
      </c>
      <c r="C3" s="38" t="s">
        <v>845</v>
      </c>
      <c r="D3" s="1"/>
    </row>
    <row r="4" spans="1:4" ht="8.1" customHeight="1">
      <c r="A4" s="1"/>
      <c r="B4" s="589" t="s">
        <v>48</v>
      </c>
      <c r="C4" s="590"/>
      <c r="D4" s="1"/>
    </row>
    <row r="5" spans="1:4" ht="12.95" customHeight="1">
      <c r="A5" s="1"/>
      <c r="B5" s="39" t="s">
        <v>846</v>
      </c>
      <c r="C5" s="1"/>
      <c r="D5" s="1"/>
    </row>
    <row r="6" spans="1:4" ht="12.95" customHeight="1">
      <c r="A6" s="40" t="s">
        <v>847</v>
      </c>
      <c r="B6" s="41" t="s">
        <v>848</v>
      </c>
      <c r="C6" s="42">
        <v>0.75</v>
      </c>
      <c r="D6" s="1"/>
    </row>
    <row r="7" spans="1:4" ht="12.95" customHeight="1">
      <c r="A7" s="40" t="s">
        <v>849</v>
      </c>
      <c r="B7" s="41" t="s">
        <v>850</v>
      </c>
      <c r="C7" s="42">
        <v>6.16</v>
      </c>
      <c r="D7" s="1"/>
    </row>
    <row r="8" spans="1:4" ht="15" customHeight="1">
      <c r="A8" s="1"/>
      <c r="B8" s="43" t="s">
        <v>851</v>
      </c>
      <c r="C8" s="44">
        <v>6.91</v>
      </c>
      <c r="D8" s="1"/>
    </row>
    <row r="9" spans="1:4" ht="15" customHeight="1">
      <c r="A9" s="1"/>
      <c r="B9" s="589" t="s">
        <v>0</v>
      </c>
      <c r="C9" s="590"/>
      <c r="D9" s="1"/>
    </row>
    <row r="10" spans="1:4" ht="8.1" customHeight="1">
      <c r="A10" s="1"/>
      <c r="B10" s="589" t="s">
        <v>48</v>
      </c>
      <c r="C10" s="590"/>
      <c r="D10" s="1"/>
    </row>
    <row r="11" spans="1:4" ht="12.95" customHeight="1">
      <c r="A11" s="1"/>
      <c r="B11" s="39" t="s">
        <v>852</v>
      </c>
      <c r="C11" s="1"/>
      <c r="D11" s="1"/>
    </row>
    <row r="12" spans="1:4" ht="12.95" customHeight="1">
      <c r="A12" s="40" t="s">
        <v>853</v>
      </c>
      <c r="B12" s="41" t="s">
        <v>854</v>
      </c>
      <c r="C12" s="42">
        <v>3</v>
      </c>
      <c r="D12" s="1"/>
    </row>
    <row r="13" spans="1:4" ht="12.95" customHeight="1">
      <c r="A13" s="40" t="s">
        <v>855</v>
      </c>
      <c r="B13" s="41" t="s">
        <v>856</v>
      </c>
      <c r="C13" s="42">
        <v>0.59</v>
      </c>
      <c r="D13" s="1"/>
    </row>
    <row r="14" spans="1:4" ht="12.95" customHeight="1">
      <c r="A14" s="40" t="s">
        <v>857</v>
      </c>
      <c r="B14" s="41" t="s">
        <v>858</v>
      </c>
      <c r="C14" s="42">
        <v>0.97</v>
      </c>
      <c r="D14" s="1"/>
    </row>
    <row r="15" spans="1:4" ht="15" customHeight="1">
      <c r="A15" s="1"/>
      <c r="B15" s="43" t="s">
        <v>851</v>
      </c>
      <c r="C15" s="44">
        <v>4.5599999999999996</v>
      </c>
      <c r="D15" s="1"/>
    </row>
    <row r="16" spans="1:4" ht="15" customHeight="1">
      <c r="A16" s="1"/>
      <c r="B16" s="589" t="s">
        <v>0</v>
      </c>
      <c r="C16" s="590"/>
      <c r="D16" s="1"/>
    </row>
    <row r="17" spans="1:4" ht="8.1" customHeight="1">
      <c r="A17" s="1"/>
      <c r="B17" s="589" t="s">
        <v>48</v>
      </c>
      <c r="C17" s="590"/>
      <c r="D17" s="1"/>
    </row>
    <row r="18" spans="1:4" ht="12.95" customHeight="1">
      <c r="A18" s="45" t="s">
        <v>859</v>
      </c>
      <c r="B18" s="39" t="s">
        <v>860</v>
      </c>
      <c r="C18" s="1"/>
      <c r="D18" s="1"/>
    </row>
    <row r="19" spans="1:4" ht="12.95" customHeight="1">
      <c r="A19" s="40" t="s">
        <v>48</v>
      </c>
      <c r="B19" s="41" t="s">
        <v>861</v>
      </c>
      <c r="C19" s="42">
        <v>3</v>
      </c>
      <c r="D19" s="1"/>
    </row>
    <row r="20" spans="1:4" ht="12.95" customHeight="1">
      <c r="A20" s="40" t="s">
        <v>48</v>
      </c>
      <c r="B20" s="41" t="s">
        <v>862</v>
      </c>
      <c r="C20" s="42">
        <v>2</v>
      </c>
      <c r="D20" s="1"/>
    </row>
    <row r="21" spans="1:4" ht="12.95" customHeight="1">
      <c r="A21" s="40" t="s">
        <v>48</v>
      </c>
      <c r="B21" s="41" t="s">
        <v>863</v>
      </c>
      <c r="C21" s="42">
        <v>0.65</v>
      </c>
      <c r="D21" s="1"/>
    </row>
    <row r="22" spans="1:4" ht="12.95" customHeight="1">
      <c r="A22" s="40" t="s">
        <v>48</v>
      </c>
      <c r="B22" s="41" t="s">
        <v>864</v>
      </c>
      <c r="C22" s="42">
        <v>4.5</v>
      </c>
      <c r="D22" s="1"/>
    </row>
    <row r="23" spans="1:4" ht="15" customHeight="1">
      <c r="A23" s="1"/>
      <c r="B23" s="43" t="s">
        <v>851</v>
      </c>
      <c r="C23" s="44">
        <v>10.15</v>
      </c>
      <c r="D23" s="1"/>
    </row>
    <row r="24" spans="1:4" ht="15" customHeight="1">
      <c r="A24" s="1"/>
      <c r="B24" s="589" t="s">
        <v>0</v>
      </c>
      <c r="C24" s="590"/>
      <c r="D24" s="1"/>
    </row>
    <row r="25" spans="1:4" ht="26.1" customHeight="1">
      <c r="A25" s="1"/>
      <c r="B25" s="591" t="s">
        <v>865</v>
      </c>
      <c r="C25" s="592"/>
      <c r="D25" s="1"/>
    </row>
    <row r="26" spans="1:4" ht="24" customHeight="1">
      <c r="A26" s="1"/>
      <c r="B26" s="591" t="s">
        <v>866</v>
      </c>
      <c r="C26" s="592"/>
      <c r="D26" s="592"/>
    </row>
  </sheetData>
  <mergeCells count="10">
    <mergeCell ref="B16:C16"/>
    <mergeCell ref="B17:C17"/>
    <mergeCell ref="B24:C24"/>
    <mergeCell ref="B25:C25"/>
    <mergeCell ref="B26:D26"/>
    <mergeCell ref="A1:D1"/>
    <mergeCell ref="B2:D2"/>
    <mergeCell ref="B4:C4"/>
    <mergeCell ref="B9:C9"/>
    <mergeCell ref="B10:C10"/>
  </mergeCells>
  <pageMargins left="0.27777777777777779" right="0.27777777777777779" top="0.27777777777777779" bottom="0.27777777777777779" header="0" footer="0"/>
  <pageSetup scale="8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E173"/>
  <sheetViews>
    <sheetView workbookViewId="0">
      <selection sqref="A1:H1"/>
    </sheetView>
  </sheetViews>
  <sheetFormatPr defaultRowHeight="15"/>
  <cols>
    <col min="1" max="1" width="9.28515625" customWidth="1"/>
    <col min="2" max="2" width="68.7109375" customWidth="1"/>
    <col min="3" max="3" width="8.85546875" customWidth="1"/>
    <col min="4" max="4" width="10.140625" customWidth="1"/>
    <col min="5" max="5" width="18.28515625" customWidth="1"/>
  </cols>
  <sheetData>
    <row r="1" spans="1:5" ht="92.1" customHeight="1">
      <c r="A1" s="447"/>
      <c r="B1" s="447"/>
      <c r="C1" s="447"/>
      <c r="D1" s="447"/>
      <c r="E1" s="447"/>
    </row>
    <row r="2" spans="1:5" ht="12" customHeight="1">
      <c r="A2" s="1"/>
      <c r="B2" s="589" t="s">
        <v>0</v>
      </c>
      <c r="C2" s="590"/>
      <c r="D2" s="1"/>
      <c r="E2" s="1"/>
    </row>
    <row r="3" spans="1:5" ht="15" customHeight="1">
      <c r="A3" s="38" t="s">
        <v>843</v>
      </c>
      <c r="B3" s="38" t="s">
        <v>844</v>
      </c>
      <c r="C3" s="46" t="s">
        <v>867</v>
      </c>
      <c r="D3" s="38" t="s">
        <v>868</v>
      </c>
      <c r="E3" s="1"/>
    </row>
    <row r="4" spans="1:5" ht="12" customHeight="1">
      <c r="A4" s="1"/>
      <c r="B4" s="589" t="s">
        <v>0</v>
      </c>
      <c r="C4" s="590"/>
      <c r="D4" s="1"/>
      <c r="E4" s="1"/>
    </row>
    <row r="5" spans="1:5" ht="12.95" customHeight="1">
      <c r="A5" s="45" t="s">
        <v>869</v>
      </c>
      <c r="B5" s="39" t="s">
        <v>870</v>
      </c>
      <c r="C5" s="1"/>
      <c r="D5" s="1"/>
      <c r="E5" s="1"/>
    </row>
    <row r="6" spans="1:5" ht="12.95" customHeight="1">
      <c r="A6" s="40" t="s">
        <v>871</v>
      </c>
      <c r="B6" s="41" t="s">
        <v>872</v>
      </c>
      <c r="C6" s="47">
        <v>20</v>
      </c>
      <c r="D6" s="42">
        <v>20</v>
      </c>
      <c r="E6" s="1"/>
    </row>
    <row r="7" spans="1:5" ht="12.95" customHeight="1">
      <c r="A7" s="40" t="s">
        <v>873</v>
      </c>
      <c r="B7" s="41" t="s">
        <v>874</v>
      </c>
      <c r="C7" s="47">
        <v>1.5</v>
      </c>
      <c r="D7" s="42">
        <v>1.5</v>
      </c>
      <c r="E7" s="1"/>
    </row>
    <row r="8" spans="1:5" ht="12.95" customHeight="1">
      <c r="A8" s="40" t="s">
        <v>875</v>
      </c>
      <c r="B8" s="41" t="s">
        <v>876</v>
      </c>
      <c r="C8" s="47">
        <v>1</v>
      </c>
      <c r="D8" s="42">
        <v>1</v>
      </c>
      <c r="E8" s="1"/>
    </row>
    <row r="9" spans="1:5" ht="12.95" customHeight="1">
      <c r="A9" s="40" t="s">
        <v>877</v>
      </c>
      <c r="B9" s="41" t="s">
        <v>878</v>
      </c>
      <c r="C9" s="47">
        <v>0.2</v>
      </c>
      <c r="D9" s="42">
        <v>0.2</v>
      </c>
      <c r="E9" s="1"/>
    </row>
    <row r="10" spans="1:5" ht="12.95" customHeight="1">
      <c r="A10" s="40" t="s">
        <v>879</v>
      </c>
      <c r="B10" s="41" t="s">
        <v>880</v>
      </c>
      <c r="C10" s="47">
        <v>0.6</v>
      </c>
      <c r="D10" s="42">
        <v>0.6</v>
      </c>
      <c r="E10" s="1"/>
    </row>
    <row r="11" spans="1:5" ht="12.95" customHeight="1">
      <c r="A11" s="40" t="s">
        <v>881</v>
      </c>
      <c r="B11" s="41" t="s">
        <v>882</v>
      </c>
      <c r="C11" s="47">
        <v>2.5</v>
      </c>
      <c r="D11" s="42">
        <v>2.5</v>
      </c>
      <c r="E11" s="1"/>
    </row>
    <row r="12" spans="1:5" ht="12.95" customHeight="1">
      <c r="A12" s="40" t="s">
        <v>883</v>
      </c>
      <c r="B12" s="41" t="s">
        <v>884</v>
      </c>
      <c r="C12" s="47">
        <v>3</v>
      </c>
      <c r="D12" s="42">
        <v>3</v>
      </c>
      <c r="E12" s="1"/>
    </row>
    <row r="13" spans="1:5" ht="12.95" customHeight="1">
      <c r="A13" s="40" t="s">
        <v>885</v>
      </c>
      <c r="B13" s="41" t="s">
        <v>886</v>
      </c>
      <c r="C13" s="47">
        <v>8</v>
      </c>
      <c r="D13" s="42">
        <v>8</v>
      </c>
      <c r="E13" s="1"/>
    </row>
    <row r="14" spans="1:5" ht="12.95" customHeight="1">
      <c r="A14" s="40" t="s">
        <v>887</v>
      </c>
      <c r="B14" s="41" t="s">
        <v>888</v>
      </c>
      <c r="C14" s="47">
        <v>0</v>
      </c>
      <c r="D14" s="42">
        <v>0</v>
      </c>
      <c r="E14" s="1"/>
    </row>
    <row r="15" spans="1:5" ht="15" customHeight="1">
      <c r="A15" s="1"/>
      <c r="B15" s="43" t="s">
        <v>851</v>
      </c>
      <c r="C15" s="44">
        <v>36.799999999999997</v>
      </c>
      <c r="D15" s="44">
        <v>36.799999999999997</v>
      </c>
      <c r="E15" s="1"/>
    </row>
    <row r="16" spans="1:5" ht="12" customHeight="1">
      <c r="A16" s="1"/>
      <c r="B16" s="589" t="s">
        <v>0</v>
      </c>
      <c r="C16" s="590"/>
      <c r="D16" s="1"/>
      <c r="E16" s="1"/>
    </row>
    <row r="17" spans="1:5" ht="12.95" customHeight="1">
      <c r="A17" s="45" t="s">
        <v>889</v>
      </c>
      <c r="B17" s="39" t="s">
        <v>890</v>
      </c>
      <c r="C17" s="1"/>
      <c r="D17" s="1"/>
      <c r="E17" s="1"/>
    </row>
    <row r="18" spans="1:5" ht="12.95" customHeight="1">
      <c r="A18" s="40" t="s">
        <v>891</v>
      </c>
      <c r="B18" s="41" t="s">
        <v>892</v>
      </c>
      <c r="C18" s="47">
        <v>18.010000000000002</v>
      </c>
      <c r="D18" s="42">
        <v>0</v>
      </c>
      <c r="E18" s="1"/>
    </row>
    <row r="19" spans="1:5" ht="12.95" customHeight="1">
      <c r="A19" s="40" t="s">
        <v>893</v>
      </c>
      <c r="B19" s="41" t="s">
        <v>894</v>
      </c>
      <c r="C19" s="47">
        <v>4.3</v>
      </c>
      <c r="D19" s="42">
        <v>0</v>
      </c>
      <c r="E19" s="1"/>
    </row>
    <row r="20" spans="1:5" ht="12.95" customHeight="1">
      <c r="A20" s="40" t="s">
        <v>895</v>
      </c>
      <c r="B20" s="41" t="s">
        <v>896</v>
      </c>
      <c r="C20" s="47">
        <v>0.87</v>
      </c>
      <c r="D20" s="42">
        <v>0.67</v>
      </c>
      <c r="E20" s="1"/>
    </row>
    <row r="21" spans="1:5" ht="12.95" customHeight="1">
      <c r="A21" s="40" t="s">
        <v>897</v>
      </c>
      <c r="B21" s="41" t="s">
        <v>898</v>
      </c>
      <c r="C21" s="47">
        <v>10.78</v>
      </c>
      <c r="D21" s="42">
        <v>8.33</v>
      </c>
      <c r="E21" s="1"/>
    </row>
    <row r="22" spans="1:5" ht="12.95" customHeight="1">
      <c r="A22" s="40" t="s">
        <v>899</v>
      </c>
      <c r="B22" s="41" t="s">
        <v>900</v>
      </c>
      <c r="C22" s="47">
        <v>7.0000000000000007E-2</v>
      </c>
      <c r="D22" s="42">
        <v>0.06</v>
      </c>
      <c r="E22" s="1"/>
    </row>
    <row r="23" spans="1:5" ht="12.95" customHeight="1">
      <c r="A23" s="40" t="s">
        <v>901</v>
      </c>
      <c r="B23" s="41" t="s">
        <v>902</v>
      </c>
      <c r="C23" s="47">
        <v>0.72</v>
      </c>
      <c r="D23" s="42">
        <v>0.56000000000000005</v>
      </c>
      <c r="E23" s="1"/>
    </row>
    <row r="24" spans="1:5" ht="12.95" customHeight="1">
      <c r="A24" s="40" t="s">
        <v>903</v>
      </c>
      <c r="B24" s="41" t="s">
        <v>904</v>
      </c>
      <c r="C24" s="47">
        <v>1.98</v>
      </c>
      <c r="D24" s="42">
        <v>0</v>
      </c>
      <c r="E24" s="1"/>
    </row>
    <row r="25" spans="1:5" ht="12.95" customHeight="1">
      <c r="A25" s="40" t="s">
        <v>905</v>
      </c>
      <c r="B25" s="41" t="s">
        <v>906</v>
      </c>
      <c r="C25" s="47">
        <v>0.11</v>
      </c>
      <c r="D25" s="42">
        <v>0.08</v>
      </c>
      <c r="E25" s="1"/>
    </row>
    <row r="26" spans="1:5" ht="12.95" customHeight="1">
      <c r="A26" s="40" t="s">
        <v>907</v>
      </c>
      <c r="B26" s="41" t="s">
        <v>908</v>
      </c>
      <c r="C26" s="47">
        <v>13.64</v>
      </c>
      <c r="D26" s="42">
        <v>10.55</v>
      </c>
      <c r="E26" s="1"/>
    </row>
    <row r="27" spans="1:5" ht="12.95" customHeight="1">
      <c r="A27" s="40" t="s">
        <v>909</v>
      </c>
      <c r="B27" s="41" t="s">
        <v>910</v>
      </c>
      <c r="C27" s="47">
        <v>0.03</v>
      </c>
      <c r="D27" s="42">
        <v>0.03</v>
      </c>
      <c r="E27" s="1"/>
    </row>
    <row r="28" spans="1:5" ht="15" customHeight="1">
      <c r="A28" s="1"/>
      <c r="B28" s="43" t="s">
        <v>851</v>
      </c>
      <c r="C28" s="44">
        <v>50.51</v>
      </c>
      <c r="D28" s="44">
        <v>20.28</v>
      </c>
      <c r="E28" s="1"/>
    </row>
    <row r="29" spans="1:5" ht="12" customHeight="1">
      <c r="A29" s="1"/>
      <c r="B29" s="589" t="s">
        <v>0</v>
      </c>
      <c r="C29" s="590"/>
      <c r="D29" s="1"/>
      <c r="E29" s="1"/>
    </row>
    <row r="30" spans="1:5" ht="12.95" customHeight="1">
      <c r="A30" s="45" t="s">
        <v>911</v>
      </c>
      <c r="B30" s="39" t="s">
        <v>912</v>
      </c>
      <c r="C30" s="1"/>
      <c r="D30" s="1"/>
      <c r="E30" s="1"/>
    </row>
    <row r="31" spans="1:5" ht="12.95" customHeight="1">
      <c r="A31" s="40" t="s">
        <v>913</v>
      </c>
      <c r="B31" s="41" t="s">
        <v>914</v>
      </c>
      <c r="C31" s="47">
        <v>4.45</v>
      </c>
      <c r="D31" s="42">
        <v>3.45</v>
      </c>
      <c r="E31" s="1"/>
    </row>
    <row r="32" spans="1:5" ht="12.95" customHeight="1">
      <c r="A32" s="40" t="s">
        <v>915</v>
      </c>
      <c r="B32" s="41" t="s">
        <v>916</v>
      </c>
      <c r="C32" s="47">
        <v>0.1</v>
      </c>
      <c r="D32" s="42">
        <v>0.08</v>
      </c>
      <c r="E32" s="1"/>
    </row>
    <row r="33" spans="1:5" ht="12.95" customHeight="1">
      <c r="A33" s="40" t="s">
        <v>917</v>
      </c>
      <c r="B33" s="41" t="s">
        <v>918</v>
      </c>
      <c r="C33" s="47">
        <v>0.5</v>
      </c>
      <c r="D33" s="42">
        <v>0.39</v>
      </c>
      <c r="E33" s="1"/>
    </row>
    <row r="34" spans="1:5" ht="12.95" customHeight="1">
      <c r="A34" s="40" t="s">
        <v>919</v>
      </c>
      <c r="B34" s="41" t="s">
        <v>920</v>
      </c>
      <c r="C34" s="47">
        <v>4.0999999999999996</v>
      </c>
      <c r="D34" s="42">
        <v>3.17</v>
      </c>
      <c r="E34" s="1"/>
    </row>
    <row r="35" spans="1:5" ht="12.95" customHeight="1">
      <c r="A35" s="40" t="s">
        <v>921</v>
      </c>
      <c r="B35" s="41" t="s">
        <v>922</v>
      </c>
      <c r="C35" s="47">
        <v>0.37</v>
      </c>
      <c r="D35" s="42">
        <v>0.28999999999999998</v>
      </c>
      <c r="E35" s="1"/>
    </row>
    <row r="36" spans="1:5" ht="15" customHeight="1">
      <c r="A36" s="1"/>
      <c r="B36" s="43" t="s">
        <v>851</v>
      </c>
      <c r="C36" s="44">
        <v>9.5199999999999978</v>
      </c>
      <c r="D36" s="44">
        <v>7.38</v>
      </c>
      <c r="E36" s="1"/>
    </row>
    <row r="37" spans="1:5" ht="12" customHeight="1">
      <c r="A37" s="1"/>
      <c r="B37" s="589" t="s">
        <v>0</v>
      </c>
      <c r="C37" s="590"/>
      <c r="D37" s="1"/>
      <c r="E37" s="1"/>
    </row>
    <row r="38" spans="1:5" ht="12.95" customHeight="1">
      <c r="A38" s="45" t="s">
        <v>923</v>
      </c>
      <c r="B38" s="39" t="s">
        <v>924</v>
      </c>
      <c r="C38" s="1"/>
      <c r="D38" s="1"/>
      <c r="E38" s="1"/>
    </row>
    <row r="39" spans="1:5" ht="12.95" customHeight="1">
      <c r="A39" s="40" t="s">
        <v>925</v>
      </c>
      <c r="B39" s="41" t="s">
        <v>926</v>
      </c>
      <c r="C39" s="47">
        <v>18.59</v>
      </c>
      <c r="D39" s="42">
        <v>7.46</v>
      </c>
      <c r="E39" s="1"/>
    </row>
    <row r="40" spans="1:5" ht="18" customHeight="1">
      <c r="A40" s="40" t="s">
        <v>927</v>
      </c>
      <c r="B40" s="41" t="s">
        <v>928</v>
      </c>
      <c r="C40" s="47">
        <v>0.39</v>
      </c>
      <c r="D40" s="42">
        <v>0.31</v>
      </c>
      <c r="E40" s="1"/>
    </row>
    <row r="41" spans="1:5" ht="15" customHeight="1">
      <c r="A41" s="1"/>
      <c r="B41" s="43" t="s">
        <v>851</v>
      </c>
      <c r="C41" s="44">
        <v>18.98</v>
      </c>
      <c r="D41" s="44">
        <v>7.77</v>
      </c>
      <c r="E41" s="1"/>
    </row>
    <row r="42" spans="1:5" ht="15" customHeight="1">
      <c r="A42" s="1"/>
      <c r="B42" s="589" t="s">
        <v>0</v>
      </c>
      <c r="C42" s="590"/>
      <c r="D42" s="1"/>
      <c r="E42" s="1"/>
    </row>
    <row r="43" spans="1:5" ht="36.950000000000003" customHeight="1">
      <c r="A43" s="1"/>
      <c r="B43" s="591" t="s">
        <v>929</v>
      </c>
      <c r="C43" s="592"/>
      <c r="D43" s="592"/>
      <c r="E43" s="1"/>
    </row>
    <row r="44" spans="1:5" ht="24" customHeight="1">
      <c r="A44" s="1"/>
      <c r="B44" s="591" t="s">
        <v>930</v>
      </c>
      <c r="C44" s="592"/>
      <c r="D44" s="592"/>
      <c r="E44" s="592"/>
    </row>
    <row r="45" spans="1:5" ht="12" customHeight="1">
      <c r="A45" s="1"/>
      <c r="B45" s="589" t="s">
        <v>0</v>
      </c>
      <c r="C45" s="590"/>
      <c r="D45" s="1"/>
      <c r="E45" s="1"/>
    </row>
    <row r="46" spans="1:5" ht="15" customHeight="1">
      <c r="A46" s="38" t="s">
        <v>843</v>
      </c>
      <c r="B46" s="38" t="s">
        <v>844</v>
      </c>
      <c r="C46" s="46" t="s">
        <v>867</v>
      </c>
      <c r="D46" s="38" t="s">
        <v>868</v>
      </c>
      <c r="E46" s="1"/>
    </row>
    <row r="47" spans="1:5" ht="12" customHeight="1">
      <c r="A47" s="1"/>
      <c r="B47" s="589" t="s">
        <v>0</v>
      </c>
      <c r="C47" s="590"/>
      <c r="D47" s="1"/>
      <c r="E47" s="1"/>
    </row>
    <row r="48" spans="1:5" ht="12.95" customHeight="1">
      <c r="A48" s="45" t="s">
        <v>869</v>
      </c>
      <c r="B48" s="39" t="s">
        <v>870</v>
      </c>
      <c r="C48" s="1"/>
      <c r="D48" s="1"/>
      <c r="E48" s="1"/>
    </row>
    <row r="49" spans="1:5" ht="12.95" customHeight="1">
      <c r="A49" s="40" t="s">
        <v>871</v>
      </c>
      <c r="B49" s="41" t="s">
        <v>872</v>
      </c>
      <c r="C49" s="47">
        <v>0</v>
      </c>
      <c r="D49" s="42">
        <v>0</v>
      </c>
      <c r="E49" s="1"/>
    </row>
    <row r="50" spans="1:5" ht="12.95" customHeight="1">
      <c r="A50" s="40" t="s">
        <v>873</v>
      </c>
      <c r="B50" s="41" t="s">
        <v>874</v>
      </c>
      <c r="C50" s="47">
        <v>1.5</v>
      </c>
      <c r="D50" s="42">
        <v>1.5</v>
      </c>
      <c r="E50" s="1"/>
    </row>
    <row r="51" spans="1:5" ht="12.95" customHeight="1">
      <c r="A51" s="40" t="s">
        <v>875</v>
      </c>
      <c r="B51" s="41" t="s">
        <v>876</v>
      </c>
      <c r="C51" s="47">
        <v>1</v>
      </c>
      <c r="D51" s="42">
        <v>1</v>
      </c>
      <c r="E51" s="1"/>
    </row>
    <row r="52" spans="1:5" ht="12.95" customHeight="1">
      <c r="A52" s="40" t="s">
        <v>877</v>
      </c>
      <c r="B52" s="41" t="s">
        <v>878</v>
      </c>
      <c r="C52" s="47">
        <v>0.2</v>
      </c>
      <c r="D52" s="42">
        <v>0.2</v>
      </c>
      <c r="E52" s="1"/>
    </row>
    <row r="53" spans="1:5" ht="12.95" customHeight="1">
      <c r="A53" s="40" t="s">
        <v>879</v>
      </c>
      <c r="B53" s="41" t="s">
        <v>880</v>
      </c>
      <c r="C53" s="47">
        <v>0.6</v>
      </c>
      <c r="D53" s="42">
        <v>0.6</v>
      </c>
      <c r="E53" s="1"/>
    </row>
    <row r="54" spans="1:5" ht="12.95" customHeight="1">
      <c r="A54" s="40" t="s">
        <v>881</v>
      </c>
      <c r="B54" s="41" t="s">
        <v>882</v>
      </c>
      <c r="C54" s="47">
        <v>2.5</v>
      </c>
      <c r="D54" s="42">
        <v>2.5</v>
      </c>
      <c r="E54" s="1"/>
    </row>
    <row r="55" spans="1:5" ht="12.95" customHeight="1">
      <c r="A55" s="40" t="s">
        <v>883</v>
      </c>
      <c r="B55" s="41" t="s">
        <v>884</v>
      </c>
      <c r="C55" s="47">
        <v>3</v>
      </c>
      <c r="D55" s="42">
        <v>3</v>
      </c>
      <c r="E55" s="1"/>
    </row>
    <row r="56" spans="1:5" ht="12.95" customHeight="1">
      <c r="A56" s="40" t="s">
        <v>885</v>
      </c>
      <c r="B56" s="41" t="s">
        <v>886</v>
      </c>
      <c r="C56" s="47">
        <v>8</v>
      </c>
      <c r="D56" s="42">
        <v>8</v>
      </c>
      <c r="E56" s="1"/>
    </row>
    <row r="57" spans="1:5" ht="12.95" customHeight="1">
      <c r="A57" s="40" t="s">
        <v>887</v>
      </c>
      <c r="B57" s="41" t="s">
        <v>888</v>
      </c>
      <c r="C57" s="47">
        <v>0</v>
      </c>
      <c r="D57" s="42">
        <v>0</v>
      </c>
      <c r="E57" s="1"/>
    </row>
    <row r="58" spans="1:5" ht="15" customHeight="1">
      <c r="A58" s="1"/>
      <c r="B58" s="43" t="s">
        <v>851</v>
      </c>
      <c r="C58" s="44">
        <v>16.8</v>
      </c>
      <c r="D58" s="44">
        <v>16.8</v>
      </c>
      <c r="E58" s="1"/>
    </row>
    <row r="59" spans="1:5" ht="12" customHeight="1">
      <c r="A59" s="1"/>
      <c r="B59" s="589" t="s">
        <v>0</v>
      </c>
      <c r="C59" s="590"/>
      <c r="D59" s="1"/>
      <c r="E59" s="1"/>
    </row>
    <row r="60" spans="1:5" ht="12.95" customHeight="1">
      <c r="A60" s="45" t="s">
        <v>889</v>
      </c>
      <c r="B60" s="39" t="s">
        <v>890</v>
      </c>
      <c r="C60" s="1"/>
      <c r="D60" s="1"/>
      <c r="E60" s="1"/>
    </row>
    <row r="61" spans="1:5" ht="12.95" customHeight="1">
      <c r="A61" s="40" t="s">
        <v>891</v>
      </c>
      <c r="B61" s="41" t="s">
        <v>892</v>
      </c>
      <c r="C61" s="47">
        <v>17.84</v>
      </c>
      <c r="D61" s="42">
        <v>0</v>
      </c>
      <c r="E61" s="1"/>
    </row>
    <row r="62" spans="1:5" ht="12.95" customHeight="1">
      <c r="A62" s="40" t="s">
        <v>893</v>
      </c>
      <c r="B62" s="41" t="s">
        <v>894</v>
      </c>
      <c r="C62" s="47">
        <v>3.71</v>
      </c>
      <c r="D62" s="42">
        <v>0</v>
      </c>
      <c r="E62" s="1"/>
    </row>
    <row r="63" spans="1:5" ht="12.95" customHeight="1">
      <c r="A63" s="40" t="s">
        <v>895</v>
      </c>
      <c r="B63" s="41" t="s">
        <v>896</v>
      </c>
      <c r="C63" s="47">
        <v>0.85</v>
      </c>
      <c r="D63" s="42">
        <v>0.66</v>
      </c>
      <c r="E63" s="1"/>
    </row>
    <row r="64" spans="1:5" ht="12.95" customHeight="1">
      <c r="A64" s="40" t="s">
        <v>897</v>
      </c>
      <c r="B64" s="41" t="s">
        <v>898</v>
      </c>
      <c r="C64" s="47">
        <v>10.81</v>
      </c>
      <c r="D64" s="42">
        <v>8.33</v>
      </c>
      <c r="E64" s="1"/>
    </row>
    <row r="65" spans="1:5" ht="12.95" customHeight="1">
      <c r="A65" s="40" t="s">
        <v>899</v>
      </c>
      <c r="B65" s="41" t="s">
        <v>900</v>
      </c>
      <c r="C65" s="47">
        <v>7.0000000000000007E-2</v>
      </c>
      <c r="D65" s="42">
        <v>0.06</v>
      </c>
      <c r="E65" s="1"/>
    </row>
    <row r="66" spans="1:5" ht="12.95" customHeight="1">
      <c r="A66" s="40" t="s">
        <v>901</v>
      </c>
      <c r="B66" s="41" t="s">
        <v>902</v>
      </c>
      <c r="C66" s="47">
        <v>0.72</v>
      </c>
      <c r="D66" s="42">
        <v>0.56000000000000005</v>
      </c>
      <c r="E66" s="1"/>
    </row>
    <row r="67" spans="1:5" ht="12.95" customHeight="1">
      <c r="A67" s="40" t="s">
        <v>903</v>
      </c>
      <c r="B67" s="41" t="s">
        <v>904</v>
      </c>
      <c r="C67" s="47">
        <v>1.56</v>
      </c>
      <c r="D67" s="42">
        <v>0</v>
      </c>
      <c r="E67" s="1"/>
    </row>
    <row r="68" spans="1:5" ht="12.95" customHeight="1">
      <c r="A68" s="40" t="s">
        <v>905</v>
      </c>
      <c r="B68" s="41" t="s">
        <v>906</v>
      </c>
      <c r="C68" s="47">
        <v>0.1</v>
      </c>
      <c r="D68" s="42">
        <v>0.08</v>
      </c>
      <c r="E68" s="1"/>
    </row>
    <row r="69" spans="1:5" ht="12.95" customHeight="1">
      <c r="A69" s="40" t="s">
        <v>907</v>
      </c>
      <c r="B69" s="41" t="s">
        <v>908</v>
      </c>
      <c r="C69" s="47">
        <v>8.9499999999999993</v>
      </c>
      <c r="D69" s="42">
        <v>6.9</v>
      </c>
      <c r="E69" s="1"/>
    </row>
    <row r="70" spans="1:5" ht="12.95" customHeight="1">
      <c r="A70" s="40" t="s">
        <v>909</v>
      </c>
      <c r="B70" s="41" t="s">
        <v>910</v>
      </c>
      <c r="C70" s="47">
        <v>0.03</v>
      </c>
      <c r="D70" s="42">
        <v>0.02</v>
      </c>
      <c r="E70" s="1"/>
    </row>
    <row r="71" spans="1:5" ht="15" customHeight="1">
      <c r="A71" s="1"/>
      <c r="B71" s="43" t="s">
        <v>851</v>
      </c>
      <c r="C71" s="44">
        <v>44.64</v>
      </c>
      <c r="D71" s="44">
        <v>16.610000000000003</v>
      </c>
      <c r="E71" s="1"/>
    </row>
    <row r="72" spans="1:5" ht="12" customHeight="1">
      <c r="A72" s="1"/>
      <c r="B72" s="589" t="s">
        <v>0</v>
      </c>
      <c r="C72" s="590"/>
      <c r="D72" s="1"/>
      <c r="E72" s="1"/>
    </row>
    <row r="73" spans="1:5" ht="12.95" customHeight="1">
      <c r="A73" s="45" t="s">
        <v>911</v>
      </c>
      <c r="B73" s="39" t="s">
        <v>912</v>
      </c>
      <c r="C73" s="1"/>
      <c r="D73" s="1"/>
      <c r="E73" s="1"/>
    </row>
    <row r="74" spans="1:5" ht="12.95" customHeight="1">
      <c r="A74" s="40" t="s">
        <v>913</v>
      </c>
      <c r="B74" s="41" t="s">
        <v>914</v>
      </c>
      <c r="C74" s="47">
        <v>5.41</v>
      </c>
      <c r="D74" s="42">
        <v>4.17</v>
      </c>
      <c r="E74" s="1"/>
    </row>
    <row r="75" spans="1:5" ht="12.95" customHeight="1">
      <c r="A75" s="40" t="s">
        <v>915</v>
      </c>
      <c r="B75" s="41" t="s">
        <v>916</v>
      </c>
      <c r="C75" s="47">
        <v>0.13</v>
      </c>
      <c r="D75" s="42">
        <v>0.1</v>
      </c>
      <c r="E75" s="1"/>
    </row>
    <row r="76" spans="1:5" ht="12.95" customHeight="1">
      <c r="A76" s="40" t="s">
        <v>917</v>
      </c>
      <c r="B76" s="41" t="s">
        <v>918</v>
      </c>
      <c r="C76" s="47">
        <v>4.3600000000000003</v>
      </c>
      <c r="D76" s="42">
        <v>3.36</v>
      </c>
      <c r="E76" s="1"/>
    </row>
    <row r="77" spans="1:5" ht="12.95" customHeight="1">
      <c r="A77" s="40" t="s">
        <v>919</v>
      </c>
      <c r="B77" s="41" t="s">
        <v>920</v>
      </c>
      <c r="C77" s="47">
        <v>3.8</v>
      </c>
      <c r="D77" s="42">
        <v>2.93</v>
      </c>
      <c r="E77" s="1"/>
    </row>
    <row r="78" spans="1:5" ht="12.95" customHeight="1">
      <c r="A78" s="40" t="s">
        <v>921</v>
      </c>
      <c r="B78" s="41" t="s">
        <v>922</v>
      </c>
      <c r="C78" s="47">
        <v>0.46</v>
      </c>
      <c r="D78" s="42">
        <v>0.35</v>
      </c>
      <c r="E78" s="1"/>
    </row>
    <row r="79" spans="1:5" ht="15" customHeight="1">
      <c r="A79" s="1"/>
      <c r="B79" s="43" t="s">
        <v>851</v>
      </c>
      <c r="C79" s="44">
        <v>14.16</v>
      </c>
      <c r="D79" s="44">
        <v>10.909999999999998</v>
      </c>
      <c r="E79" s="1"/>
    </row>
    <row r="80" spans="1:5" ht="12" customHeight="1">
      <c r="A80" s="1"/>
      <c r="B80" s="589" t="s">
        <v>0</v>
      </c>
      <c r="C80" s="590"/>
      <c r="D80" s="1"/>
      <c r="E80" s="1"/>
    </row>
    <row r="81" spans="1:5" ht="12.95" customHeight="1">
      <c r="A81" s="45" t="s">
        <v>923</v>
      </c>
      <c r="B81" s="39" t="s">
        <v>924</v>
      </c>
      <c r="C81" s="1"/>
      <c r="D81" s="1"/>
      <c r="E81" s="1"/>
    </row>
    <row r="82" spans="1:5" ht="12.95" customHeight="1">
      <c r="A82" s="40" t="s">
        <v>925</v>
      </c>
      <c r="B82" s="41" t="s">
        <v>926</v>
      </c>
      <c r="C82" s="47">
        <v>7.5</v>
      </c>
      <c r="D82" s="42">
        <v>2.79</v>
      </c>
      <c r="E82" s="1"/>
    </row>
    <row r="83" spans="1:5" ht="18" customHeight="1">
      <c r="A83" s="40" t="s">
        <v>927</v>
      </c>
      <c r="B83" s="41" t="s">
        <v>928</v>
      </c>
      <c r="C83" s="47">
        <v>0.45</v>
      </c>
      <c r="D83" s="42">
        <v>0.35</v>
      </c>
      <c r="E83" s="1"/>
    </row>
    <row r="84" spans="1:5" ht="15" customHeight="1">
      <c r="A84" s="1"/>
      <c r="B84" s="43" t="s">
        <v>851</v>
      </c>
      <c r="C84" s="44">
        <v>7.95</v>
      </c>
      <c r="D84" s="44">
        <v>3.14</v>
      </c>
      <c r="E84" s="1"/>
    </row>
    <row r="85" spans="1:5" ht="15" customHeight="1">
      <c r="A85" s="1"/>
      <c r="B85" s="589" t="s">
        <v>0</v>
      </c>
      <c r="C85" s="590"/>
      <c r="D85" s="1"/>
      <c r="E85" s="1"/>
    </row>
    <row r="86" spans="1:5" ht="36.950000000000003" customHeight="1">
      <c r="A86" s="1"/>
      <c r="B86" s="591" t="s">
        <v>931</v>
      </c>
      <c r="C86" s="592"/>
      <c r="D86" s="592"/>
      <c r="E86" s="1"/>
    </row>
    <row r="87" spans="1:5" ht="24" customHeight="1">
      <c r="A87" s="1"/>
      <c r="B87" s="591" t="s">
        <v>930</v>
      </c>
      <c r="C87" s="592"/>
      <c r="D87" s="592"/>
      <c r="E87" s="592"/>
    </row>
    <row r="88" spans="1:5" ht="12" customHeight="1">
      <c r="A88" s="1"/>
      <c r="B88" s="589" t="s">
        <v>0</v>
      </c>
      <c r="C88" s="590"/>
      <c r="D88" s="1"/>
      <c r="E88" s="1"/>
    </row>
    <row r="89" spans="1:5" ht="15" customHeight="1">
      <c r="A89" s="38" t="s">
        <v>843</v>
      </c>
      <c r="B89" s="38" t="s">
        <v>844</v>
      </c>
      <c r="C89" s="46" t="s">
        <v>867</v>
      </c>
      <c r="D89" s="38" t="s">
        <v>868</v>
      </c>
      <c r="E89" s="1"/>
    </row>
    <row r="90" spans="1:5" ht="12" customHeight="1">
      <c r="A90" s="1"/>
      <c r="B90" s="589" t="s">
        <v>0</v>
      </c>
      <c r="C90" s="590"/>
      <c r="D90" s="1"/>
      <c r="E90" s="1"/>
    </row>
    <row r="91" spans="1:5" ht="12.95" customHeight="1">
      <c r="A91" s="45" t="s">
        <v>869</v>
      </c>
      <c r="B91" s="39" t="s">
        <v>870</v>
      </c>
      <c r="C91" s="1"/>
      <c r="D91" s="1"/>
      <c r="E91" s="1"/>
    </row>
    <row r="92" spans="1:5" ht="12.95" customHeight="1">
      <c r="A92" s="40" t="s">
        <v>871</v>
      </c>
      <c r="B92" s="41" t="s">
        <v>872</v>
      </c>
      <c r="C92" s="47">
        <v>20</v>
      </c>
      <c r="D92" s="42">
        <v>20</v>
      </c>
      <c r="E92" s="1"/>
    </row>
    <row r="93" spans="1:5" ht="12.95" customHeight="1">
      <c r="A93" s="40" t="s">
        <v>873</v>
      </c>
      <c r="B93" s="41" t="s">
        <v>874</v>
      </c>
      <c r="C93" s="47">
        <v>1.5</v>
      </c>
      <c r="D93" s="42">
        <v>1.5</v>
      </c>
      <c r="E93" s="1"/>
    </row>
    <row r="94" spans="1:5" ht="12.95" customHeight="1">
      <c r="A94" s="40" t="s">
        <v>875</v>
      </c>
      <c r="B94" s="41" t="s">
        <v>876</v>
      </c>
      <c r="C94" s="47">
        <v>1</v>
      </c>
      <c r="D94" s="42">
        <v>1</v>
      </c>
      <c r="E94" s="1"/>
    </row>
    <row r="95" spans="1:5" ht="12.95" customHeight="1">
      <c r="A95" s="40" t="s">
        <v>877</v>
      </c>
      <c r="B95" s="41" t="s">
        <v>878</v>
      </c>
      <c r="C95" s="47">
        <v>0.2</v>
      </c>
      <c r="D95" s="42">
        <v>0.2</v>
      </c>
      <c r="E95" s="1"/>
    </row>
    <row r="96" spans="1:5" ht="12.95" customHeight="1">
      <c r="A96" s="40" t="s">
        <v>879</v>
      </c>
      <c r="B96" s="41" t="s">
        <v>880</v>
      </c>
      <c r="C96" s="47">
        <v>0.6</v>
      </c>
      <c r="D96" s="42">
        <v>0.6</v>
      </c>
      <c r="E96" s="1"/>
    </row>
    <row r="97" spans="1:5" ht="12.95" customHeight="1">
      <c r="A97" s="40" t="s">
        <v>881</v>
      </c>
      <c r="B97" s="41" t="s">
        <v>882</v>
      </c>
      <c r="C97" s="47">
        <v>2.5</v>
      </c>
      <c r="D97" s="42">
        <v>2.5</v>
      </c>
      <c r="E97" s="1"/>
    </row>
    <row r="98" spans="1:5" ht="12.95" customHeight="1">
      <c r="A98" s="40" t="s">
        <v>883</v>
      </c>
      <c r="B98" s="41" t="s">
        <v>884</v>
      </c>
      <c r="C98" s="47">
        <v>3</v>
      </c>
      <c r="D98" s="42">
        <v>3</v>
      </c>
      <c r="E98" s="1"/>
    </row>
    <row r="99" spans="1:5" ht="12.95" customHeight="1">
      <c r="A99" s="40" t="s">
        <v>885</v>
      </c>
      <c r="B99" s="41" t="s">
        <v>886</v>
      </c>
      <c r="C99" s="47">
        <v>8</v>
      </c>
      <c r="D99" s="42">
        <v>8</v>
      </c>
      <c r="E99" s="1"/>
    </row>
    <row r="100" spans="1:5" ht="12.95" customHeight="1">
      <c r="A100" s="40" t="s">
        <v>887</v>
      </c>
      <c r="B100" s="41" t="s">
        <v>888</v>
      </c>
      <c r="C100" s="47">
        <v>0</v>
      </c>
      <c r="D100" s="42">
        <v>0</v>
      </c>
      <c r="E100" s="1"/>
    </row>
    <row r="101" spans="1:5" ht="15" customHeight="1">
      <c r="A101" s="1"/>
      <c r="B101" s="43" t="s">
        <v>851</v>
      </c>
      <c r="C101" s="44">
        <v>36.799999999999997</v>
      </c>
      <c r="D101" s="44">
        <v>36.799999999999997</v>
      </c>
      <c r="E101" s="1"/>
    </row>
    <row r="102" spans="1:5" ht="12" customHeight="1">
      <c r="A102" s="1"/>
      <c r="B102" s="589" t="s">
        <v>0</v>
      </c>
      <c r="C102" s="590"/>
      <c r="D102" s="1"/>
      <c r="E102" s="1"/>
    </row>
    <row r="103" spans="1:5" ht="12.95" customHeight="1">
      <c r="A103" s="45" t="s">
        <v>889</v>
      </c>
      <c r="B103" s="39" t="s">
        <v>890</v>
      </c>
      <c r="C103" s="1"/>
      <c r="D103" s="1"/>
      <c r="E103" s="1"/>
    </row>
    <row r="104" spans="1:5" ht="12.95" customHeight="1">
      <c r="A104" s="40" t="s">
        <v>891</v>
      </c>
      <c r="B104" s="41" t="s">
        <v>892</v>
      </c>
      <c r="C104" s="47">
        <v>17.86</v>
      </c>
      <c r="D104" s="42">
        <v>0</v>
      </c>
      <c r="E104" s="1"/>
    </row>
    <row r="105" spans="1:5" ht="12.95" customHeight="1">
      <c r="A105" s="40" t="s">
        <v>893</v>
      </c>
      <c r="B105" s="41" t="s">
        <v>894</v>
      </c>
      <c r="C105" s="47">
        <v>3.93</v>
      </c>
      <c r="D105" s="42">
        <v>0</v>
      </c>
      <c r="E105" s="1"/>
    </row>
    <row r="106" spans="1:5" ht="12.95" customHeight="1">
      <c r="A106" s="40" t="s">
        <v>895</v>
      </c>
      <c r="B106" s="41" t="s">
        <v>896</v>
      </c>
      <c r="C106" s="47">
        <v>0.85</v>
      </c>
      <c r="D106" s="42">
        <v>0.66</v>
      </c>
      <c r="E106" s="1"/>
    </row>
    <row r="107" spans="1:5" ht="12.95" customHeight="1">
      <c r="A107" s="40" t="s">
        <v>897</v>
      </c>
      <c r="B107" s="41" t="s">
        <v>898</v>
      </c>
      <c r="C107" s="47">
        <v>10.82</v>
      </c>
      <c r="D107" s="42">
        <v>8.33</v>
      </c>
      <c r="E107" s="1"/>
    </row>
    <row r="108" spans="1:5" ht="12.95" customHeight="1">
      <c r="A108" s="40" t="s">
        <v>899</v>
      </c>
      <c r="B108" s="41" t="s">
        <v>900</v>
      </c>
      <c r="C108" s="47">
        <v>7.0000000000000007E-2</v>
      </c>
      <c r="D108" s="42">
        <v>0.06</v>
      </c>
      <c r="E108" s="1"/>
    </row>
    <row r="109" spans="1:5" ht="12.95" customHeight="1">
      <c r="A109" s="40" t="s">
        <v>901</v>
      </c>
      <c r="B109" s="41" t="s">
        <v>902</v>
      </c>
      <c r="C109" s="47">
        <v>0.72</v>
      </c>
      <c r="D109" s="42">
        <v>0.56000000000000005</v>
      </c>
      <c r="E109" s="1"/>
    </row>
    <row r="110" spans="1:5" ht="12.95" customHeight="1">
      <c r="A110" s="40" t="s">
        <v>903</v>
      </c>
      <c r="B110" s="41" t="s">
        <v>904</v>
      </c>
      <c r="C110" s="47">
        <v>1.45</v>
      </c>
      <c r="D110" s="42">
        <v>0</v>
      </c>
      <c r="E110" s="1"/>
    </row>
    <row r="111" spans="1:5" ht="12.95" customHeight="1">
      <c r="A111" s="40" t="s">
        <v>905</v>
      </c>
      <c r="B111" s="41" t="s">
        <v>906</v>
      </c>
      <c r="C111" s="47">
        <v>0.1</v>
      </c>
      <c r="D111" s="42">
        <v>0.08</v>
      </c>
      <c r="E111" s="1"/>
    </row>
    <row r="112" spans="1:5" ht="12.95" customHeight="1">
      <c r="A112" s="40" t="s">
        <v>907</v>
      </c>
      <c r="B112" s="41" t="s">
        <v>908</v>
      </c>
      <c r="C112" s="47">
        <v>9.01</v>
      </c>
      <c r="D112" s="42">
        <v>6.94</v>
      </c>
      <c r="E112" s="1"/>
    </row>
    <row r="113" spans="1:5" ht="12.95" customHeight="1">
      <c r="A113" s="40" t="s">
        <v>909</v>
      </c>
      <c r="B113" s="41" t="s">
        <v>910</v>
      </c>
      <c r="C113" s="47">
        <v>0.03</v>
      </c>
      <c r="D113" s="42">
        <v>0.02</v>
      </c>
      <c r="E113" s="1"/>
    </row>
    <row r="114" spans="1:5" ht="15" customHeight="1">
      <c r="A114" s="1"/>
      <c r="B114" s="43" t="s">
        <v>851</v>
      </c>
      <c r="C114" s="44">
        <v>44.84</v>
      </c>
      <c r="D114" s="44">
        <v>16.650000000000002</v>
      </c>
      <c r="E114" s="1"/>
    </row>
    <row r="115" spans="1:5" ht="12" customHeight="1">
      <c r="A115" s="1"/>
      <c r="B115" s="589" t="s">
        <v>0</v>
      </c>
      <c r="C115" s="590"/>
      <c r="D115" s="1"/>
      <c r="E115" s="1"/>
    </row>
    <row r="116" spans="1:5" ht="12.95" customHeight="1">
      <c r="A116" s="45" t="s">
        <v>911</v>
      </c>
      <c r="B116" s="39" t="s">
        <v>912</v>
      </c>
      <c r="C116" s="1"/>
      <c r="D116" s="1"/>
      <c r="E116" s="1"/>
    </row>
    <row r="117" spans="1:5" ht="12.95" customHeight="1">
      <c r="A117" s="40" t="s">
        <v>913</v>
      </c>
      <c r="B117" s="41" t="s">
        <v>914</v>
      </c>
      <c r="C117" s="47">
        <v>4.76</v>
      </c>
      <c r="D117" s="42">
        <v>3.67</v>
      </c>
      <c r="E117" s="1"/>
    </row>
    <row r="118" spans="1:5" ht="12.95" customHeight="1">
      <c r="A118" s="40" t="s">
        <v>915</v>
      </c>
      <c r="B118" s="41" t="s">
        <v>916</v>
      </c>
      <c r="C118" s="47">
        <v>0.11</v>
      </c>
      <c r="D118" s="42">
        <v>0.09</v>
      </c>
      <c r="E118" s="1"/>
    </row>
    <row r="119" spans="1:5" ht="12.95" customHeight="1">
      <c r="A119" s="40" t="s">
        <v>917</v>
      </c>
      <c r="B119" s="41" t="s">
        <v>918</v>
      </c>
      <c r="C119" s="47">
        <v>4.3499999999999996</v>
      </c>
      <c r="D119" s="42">
        <v>3.35</v>
      </c>
      <c r="E119" s="1"/>
    </row>
    <row r="120" spans="1:5" ht="12.95" customHeight="1">
      <c r="A120" s="40" t="s">
        <v>919</v>
      </c>
      <c r="B120" s="41" t="s">
        <v>920</v>
      </c>
      <c r="C120" s="47">
        <v>3.33</v>
      </c>
      <c r="D120" s="42">
        <v>2.56</v>
      </c>
      <c r="E120" s="1"/>
    </row>
    <row r="121" spans="1:5" ht="12.95" customHeight="1">
      <c r="A121" s="40" t="s">
        <v>921</v>
      </c>
      <c r="B121" s="41" t="s">
        <v>922</v>
      </c>
      <c r="C121" s="47">
        <v>0.4</v>
      </c>
      <c r="D121" s="42">
        <v>0.31</v>
      </c>
      <c r="E121" s="1"/>
    </row>
    <row r="122" spans="1:5" ht="15" customHeight="1">
      <c r="A122" s="1"/>
      <c r="B122" s="43" t="s">
        <v>851</v>
      </c>
      <c r="C122" s="44">
        <v>12.95</v>
      </c>
      <c r="D122" s="44">
        <v>9.98</v>
      </c>
      <c r="E122" s="1"/>
    </row>
    <row r="123" spans="1:5" ht="12" customHeight="1">
      <c r="A123" s="1"/>
      <c r="B123" s="589" t="s">
        <v>0</v>
      </c>
      <c r="C123" s="590"/>
      <c r="D123" s="1"/>
      <c r="E123" s="1"/>
    </row>
    <row r="124" spans="1:5" ht="12.95" customHeight="1">
      <c r="A124" s="45" t="s">
        <v>923</v>
      </c>
      <c r="B124" s="39" t="s">
        <v>924</v>
      </c>
      <c r="C124" s="1"/>
      <c r="D124" s="1"/>
      <c r="E124" s="1"/>
    </row>
    <row r="125" spans="1:5" ht="12.95" customHeight="1">
      <c r="A125" s="40" t="s">
        <v>925</v>
      </c>
      <c r="B125" s="41" t="s">
        <v>926</v>
      </c>
      <c r="C125" s="47">
        <v>16.5</v>
      </c>
      <c r="D125" s="42">
        <v>6.13</v>
      </c>
      <c r="E125" s="1"/>
    </row>
    <row r="126" spans="1:5" ht="18" customHeight="1">
      <c r="A126" s="40" t="s">
        <v>927</v>
      </c>
      <c r="B126" s="41" t="s">
        <v>928</v>
      </c>
      <c r="C126" s="47">
        <v>0.42</v>
      </c>
      <c r="D126" s="42">
        <v>0.33</v>
      </c>
      <c r="E126" s="1"/>
    </row>
    <row r="127" spans="1:5" ht="15" customHeight="1">
      <c r="A127" s="1"/>
      <c r="B127" s="43" t="s">
        <v>851</v>
      </c>
      <c r="C127" s="44">
        <v>16.920000000000002</v>
      </c>
      <c r="D127" s="44">
        <v>6.46</v>
      </c>
      <c r="E127" s="1"/>
    </row>
    <row r="128" spans="1:5" ht="15" customHeight="1">
      <c r="A128" s="1"/>
      <c r="B128" s="589" t="s">
        <v>0</v>
      </c>
      <c r="C128" s="590"/>
      <c r="D128" s="1"/>
      <c r="E128" s="1"/>
    </row>
    <row r="129" spans="1:5" ht="36.950000000000003" customHeight="1">
      <c r="A129" s="1"/>
      <c r="B129" s="591" t="s">
        <v>932</v>
      </c>
      <c r="C129" s="592"/>
      <c r="D129" s="592"/>
      <c r="E129" s="1"/>
    </row>
    <row r="130" spans="1:5" ht="24" customHeight="1">
      <c r="A130" s="1"/>
      <c r="B130" s="591" t="s">
        <v>930</v>
      </c>
      <c r="C130" s="592"/>
      <c r="D130" s="592"/>
      <c r="E130" s="592"/>
    </row>
    <row r="131" spans="1:5" ht="12" customHeight="1">
      <c r="A131" s="1"/>
      <c r="B131" s="589" t="s">
        <v>0</v>
      </c>
      <c r="C131" s="590"/>
      <c r="D131" s="1"/>
      <c r="E131" s="1"/>
    </row>
    <row r="132" spans="1:5" ht="15" customHeight="1">
      <c r="A132" s="38" t="s">
        <v>843</v>
      </c>
      <c r="B132" s="38" t="s">
        <v>844</v>
      </c>
      <c r="C132" s="46" t="s">
        <v>867</v>
      </c>
      <c r="D132" s="38" t="s">
        <v>868</v>
      </c>
      <c r="E132" s="1"/>
    </row>
    <row r="133" spans="1:5" ht="12" customHeight="1">
      <c r="A133" s="1"/>
      <c r="B133" s="589" t="s">
        <v>0</v>
      </c>
      <c r="C133" s="590"/>
      <c r="D133" s="1"/>
      <c r="E133" s="1"/>
    </row>
    <row r="134" spans="1:5" ht="12.95" customHeight="1">
      <c r="A134" s="45" t="s">
        <v>869</v>
      </c>
      <c r="B134" s="39" t="s">
        <v>870</v>
      </c>
      <c r="C134" s="1"/>
      <c r="D134" s="1"/>
      <c r="E134" s="1"/>
    </row>
    <row r="135" spans="1:5" ht="12.95" customHeight="1">
      <c r="A135" s="40" t="s">
        <v>871</v>
      </c>
      <c r="B135" s="41" t="s">
        <v>872</v>
      </c>
      <c r="C135" s="47">
        <v>0</v>
      </c>
      <c r="D135" s="42">
        <v>0</v>
      </c>
      <c r="E135" s="1"/>
    </row>
    <row r="136" spans="1:5" ht="12.95" customHeight="1">
      <c r="A136" s="40" t="s">
        <v>873</v>
      </c>
      <c r="B136" s="41" t="s">
        <v>874</v>
      </c>
      <c r="C136" s="47">
        <v>1.5</v>
      </c>
      <c r="D136" s="42">
        <v>1.5</v>
      </c>
      <c r="E136" s="1"/>
    </row>
    <row r="137" spans="1:5" ht="12.95" customHeight="1">
      <c r="A137" s="40" t="s">
        <v>875</v>
      </c>
      <c r="B137" s="41" t="s">
        <v>876</v>
      </c>
      <c r="C137" s="47">
        <v>1</v>
      </c>
      <c r="D137" s="42">
        <v>1</v>
      </c>
      <c r="E137" s="1"/>
    </row>
    <row r="138" spans="1:5" ht="12.95" customHeight="1">
      <c r="A138" s="40" t="s">
        <v>877</v>
      </c>
      <c r="B138" s="41" t="s">
        <v>878</v>
      </c>
      <c r="C138" s="47">
        <v>0.2</v>
      </c>
      <c r="D138" s="42">
        <v>0.2</v>
      </c>
      <c r="E138" s="1"/>
    </row>
    <row r="139" spans="1:5" ht="12.95" customHeight="1">
      <c r="A139" s="40" t="s">
        <v>879</v>
      </c>
      <c r="B139" s="41" t="s">
        <v>880</v>
      </c>
      <c r="C139" s="47">
        <v>0.6</v>
      </c>
      <c r="D139" s="42">
        <v>0.6</v>
      </c>
      <c r="E139" s="1"/>
    </row>
    <row r="140" spans="1:5" ht="12.95" customHeight="1">
      <c r="A140" s="40" t="s">
        <v>881</v>
      </c>
      <c r="B140" s="41" t="s">
        <v>882</v>
      </c>
      <c r="C140" s="47">
        <v>2.5</v>
      </c>
      <c r="D140" s="42">
        <v>2.5</v>
      </c>
      <c r="E140" s="1"/>
    </row>
    <row r="141" spans="1:5" ht="12.95" customHeight="1">
      <c r="A141" s="40" t="s">
        <v>883</v>
      </c>
      <c r="B141" s="41" t="s">
        <v>884</v>
      </c>
      <c r="C141" s="47">
        <v>3</v>
      </c>
      <c r="D141" s="42">
        <v>3</v>
      </c>
      <c r="E141" s="1"/>
    </row>
    <row r="142" spans="1:5" ht="12.95" customHeight="1">
      <c r="A142" s="40" t="s">
        <v>885</v>
      </c>
      <c r="B142" s="41" t="s">
        <v>886</v>
      </c>
      <c r="C142" s="47">
        <v>8</v>
      </c>
      <c r="D142" s="42">
        <v>8</v>
      </c>
      <c r="E142" s="1"/>
    </row>
    <row r="143" spans="1:5" ht="12.95" customHeight="1">
      <c r="A143" s="40" t="s">
        <v>887</v>
      </c>
      <c r="B143" s="41" t="s">
        <v>888</v>
      </c>
      <c r="C143" s="47">
        <v>0</v>
      </c>
      <c r="D143" s="42">
        <v>0</v>
      </c>
      <c r="E143" s="1"/>
    </row>
    <row r="144" spans="1:5" ht="15" customHeight="1">
      <c r="A144" s="1"/>
      <c r="B144" s="43" t="s">
        <v>851</v>
      </c>
      <c r="C144" s="44">
        <v>16.8</v>
      </c>
      <c r="D144" s="44">
        <v>16.8</v>
      </c>
      <c r="E144" s="1"/>
    </row>
    <row r="145" spans="1:5" ht="12" customHeight="1">
      <c r="A145" s="1"/>
      <c r="B145" s="589" t="s">
        <v>0</v>
      </c>
      <c r="C145" s="590"/>
      <c r="D145" s="1"/>
      <c r="E145" s="1"/>
    </row>
    <row r="146" spans="1:5" ht="12.95" customHeight="1">
      <c r="A146" s="45" t="s">
        <v>889</v>
      </c>
      <c r="B146" s="39" t="s">
        <v>890</v>
      </c>
      <c r="C146" s="1"/>
      <c r="D146" s="1"/>
      <c r="E146" s="1"/>
    </row>
    <row r="147" spans="1:5" ht="12.95" customHeight="1">
      <c r="A147" s="40" t="s">
        <v>891</v>
      </c>
      <c r="B147" s="41" t="s">
        <v>892</v>
      </c>
      <c r="C147" s="47">
        <v>17.84</v>
      </c>
      <c r="D147" s="42">
        <v>0</v>
      </c>
      <c r="E147" s="1"/>
    </row>
    <row r="148" spans="1:5" ht="12.95" customHeight="1">
      <c r="A148" s="40" t="s">
        <v>893</v>
      </c>
      <c r="B148" s="41" t="s">
        <v>894</v>
      </c>
      <c r="C148" s="47">
        <v>3.71</v>
      </c>
      <c r="D148" s="42">
        <v>0</v>
      </c>
      <c r="E148" s="1"/>
    </row>
    <row r="149" spans="1:5" ht="12.95" customHeight="1">
      <c r="A149" s="40" t="s">
        <v>895</v>
      </c>
      <c r="B149" s="41" t="s">
        <v>896</v>
      </c>
      <c r="C149" s="47">
        <v>0.87</v>
      </c>
      <c r="D149" s="42">
        <v>0.67</v>
      </c>
      <c r="E149" s="1"/>
    </row>
    <row r="150" spans="1:5" ht="12.95" customHeight="1">
      <c r="A150" s="40" t="s">
        <v>897</v>
      </c>
      <c r="B150" s="41" t="s">
        <v>898</v>
      </c>
      <c r="C150" s="47">
        <v>10.8</v>
      </c>
      <c r="D150" s="42">
        <v>8.33</v>
      </c>
      <c r="E150" s="1"/>
    </row>
    <row r="151" spans="1:5" ht="12.95" customHeight="1">
      <c r="A151" s="40" t="s">
        <v>899</v>
      </c>
      <c r="B151" s="41" t="s">
        <v>900</v>
      </c>
      <c r="C151" s="47">
        <v>7.0000000000000007E-2</v>
      </c>
      <c r="D151" s="42">
        <v>0.06</v>
      </c>
      <c r="E151" s="1"/>
    </row>
    <row r="152" spans="1:5" ht="12.95" customHeight="1">
      <c r="A152" s="40" t="s">
        <v>901</v>
      </c>
      <c r="B152" s="41" t="s">
        <v>902</v>
      </c>
      <c r="C152" s="47">
        <v>0.72</v>
      </c>
      <c r="D152" s="42">
        <v>0.56000000000000005</v>
      </c>
      <c r="E152" s="1"/>
    </row>
    <row r="153" spans="1:5" ht="12.95" customHeight="1">
      <c r="A153" s="40" t="s">
        <v>903</v>
      </c>
      <c r="B153" s="41" t="s">
        <v>904</v>
      </c>
      <c r="C153" s="47">
        <v>1.55</v>
      </c>
      <c r="D153" s="42">
        <v>0</v>
      </c>
      <c r="E153" s="1"/>
    </row>
    <row r="154" spans="1:5" ht="12.95" customHeight="1">
      <c r="A154" s="40" t="s">
        <v>905</v>
      </c>
      <c r="B154" s="41" t="s">
        <v>906</v>
      </c>
      <c r="C154" s="47">
        <v>0.11</v>
      </c>
      <c r="D154" s="42">
        <v>0.08</v>
      </c>
      <c r="E154" s="1"/>
    </row>
    <row r="155" spans="1:5" ht="12.95" customHeight="1">
      <c r="A155" s="40" t="s">
        <v>907</v>
      </c>
      <c r="B155" s="41" t="s">
        <v>908</v>
      </c>
      <c r="C155" s="47">
        <v>8.7100000000000009</v>
      </c>
      <c r="D155" s="42">
        <v>6.73</v>
      </c>
      <c r="E155" s="1"/>
    </row>
    <row r="156" spans="1:5" ht="12.95" customHeight="1">
      <c r="A156" s="40" t="s">
        <v>909</v>
      </c>
      <c r="B156" s="41" t="s">
        <v>910</v>
      </c>
      <c r="C156" s="47">
        <v>0.03</v>
      </c>
      <c r="D156" s="42">
        <v>0.03</v>
      </c>
      <c r="E156" s="1"/>
    </row>
    <row r="157" spans="1:5" ht="15" customHeight="1">
      <c r="A157" s="1"/>
      <c r="B157" s="43" t="s">
        <v>851</v>
      </c>
      <c r="C157" s="44">
        <v>44.41</v>
      </c>
      <c r="D157" s="44">
        <v>16.46</v>
      </c>
      <c r="E157" s="1"/>
    </row>
    <row r="158" spans="1:5" ht="12" customHeight="1">
      <c r="A158" s="1"/>
      <c r="B158" s="589" t="s">
        <v>0</v>
      </c>
      <c r="C158" s="590"/>
      <c r="D158" s="1"/>
      <c r="E158" s="1"/>
    </row>
    <row r="159" spans="1:5" ht="12.95" customHeight="1">
      <c r="A159" s="45" t="s">
        <v>911</v>
      </c>
      <c r="B159" s="39" t="s">
        <v>912</v>
      </c>
      <c r="C159" s="1"/>
      <c r="D159" s="1"/>
      <c r="E159" s="1"/>
    </row>
    <row r="160" spans="1:5" ht="12.95" customHeight="1">
      <c r="A160" s="40" t="s">
        <v>913</v>
      </c>
      <c r="B160" s="41" t="s">
        <v>914</v>
      </c>
      <c r="C160" s="47">
        <v>5.4</v>
      </c>
      <c r="D160" s="42">
        <v>4.17</v>
      </c>
      <c r="E160" s="1"/>
    </row>
    <row r="161" spans="1:5" ht="12.95" customHeight="1">
      <c r="A161" s="40" t="s">
        <v>915</v>
      </c>
      <c r="B161" s="41" t="s">
        <v>916</v>
      </c>
      <c r="C161" s="47">
        <v>0.13</v>
      </c>
      <c r="D161" s="42">
        <v>0.1</v>
      </c>
      <c r="E161" s="1"/>
    </row>
    <row r="162" spans="1:5" ht="12.95" customHeight="1">
      <c r="A162" s="40" t="s">
        <v>917</v>
      </c>
      <c r="B162" s="41" t="s">
        <v>918</v>
      </c>
      <c r="C162" s="47">
        <v>4.8499999999999996</v>
      </c>
      <c r="D162" s="42">
        <v>3.75</v>
      </c>
      <c r="E162" s="1"/>
    </row>
    <row r="163" spans="1:5" ht="12.95" customHeight="1">
      <c r="A163" s="40" t="s">
        <v>919</v>
      </c>
      <c r="B163" s="41" t="s">
        <v>920</v>
      </c>
      <c r="C163" s="47">
        <v>3.9</v>
      </c>
      <c r="D163" s="42">
        <v>3.01</v>
      </c>
      <c r="E163" s="1"/>
    </row>
    <row r="164" spans="1:5" ht="12.95" customHeight="1">
      <c r="A164" s="40" t="s">
        <v>921</v>
      </c>
      <c r="B164" s="41" t="s">
        <v>922</v>
      </c>
      <c r="C164" s="47">
        <v>0.45</v>
      </c>
      <c r="D164" s="42">
        <v>0.35</v>
      </c>
      <c r="E164" s="1"/>
    </row>
    <row r="165" spans="1:5" ht="15" customHeight="1">
      <c r="A165" s="1"/>
      <c r="B165" s="43" t="s">
        <v>851</v>
      </c>
      <c r="C165" s="44">
        <v>14.729999999999999</v>
      </c>
      <c r="D165" s="44">
        <v>11.379999999999999</v>
      </c>
      <c r="E165" s="1"/>
    </row>
    <row r="166" spans="1:5" ht="12" customHeight="1">
      <c r="A166" s="1"/>
      <c r="B166" s="589" t="s">
        <v>0</v>
      </c>
      <c r="C166" s="590"/>
      <c r="D166" s="1"/>
      <c r="E166" s="1"/>
    </row>
    <row r="167" spans="1:5" ht="12.95" customHeight="1">
      <c r="A167" s="45" t="s">
        <v>923</v>
      </c>
      <c r="B167" s="39" t="s">
        <v>924</v>
      </c>
      <c r="C167" s="1"/>
      <c r="D167" s="1"/>
      <c r="E167" s="1"/>
    </row>
    <row r="168" spans="1:5" ht="12.95" customHeight="1">
      <c r="A168" s="40" t="s">
        <v>925</v>
      </c>
      <c r="B168" s="41" t="s">
        <v>926</v>
      </c>
      <c r="C168" s="47">
        <v>7.46</v>
      </c>
      <c r="D168" s="42">
        <v>2.77</v>
      </c>
      <c r="E168" s="1"/>
    </row>
    <row r="169" spans="1:5" ht="18" customHeight="1">
      <c r="A169" s="40" t="s">
        <v>927</v>
      </c>
      <c r="B169" s="41" t="s">
        <v>928</v>
      </c>
      <c r="C169" s="47">
        <v>0.45</v>
      </c>
      <c r="D169" s="42">
        <v>0.35</v>
      </c>
      <c r="E169" s="1"/>
    </row>
    <row r="170" spans="1:5" ht="15" customHeight="1">
      <c r="A170" s="1"/>
      <c r="B170" s="43" t="s">
        <v>851</v>
      </c>
      <c r="C170" s="44">
        <v>7.91</v>
      </c>
      <c r="D170" s="44">
        <v>3.12</v>
      </c>
      <c r="E170" s="1"/>
    </row>
    <row r="171" spans="1:5" ht="15" customHeight="1">
      <c r="A171" s="1"/>
      <c r="B171" s="589" t="s">
        <v>0</v>
      </c>
      <c r="C171" s="590"/>
      <c r="D171" s="1"/>
      <c r="E171" s="1"/>
    </row>
    <row r="172" spans="1:5" ht="36.950000000000003" customHeight="1">
      <c r="A172" s="1"/>
      <c r="B172" s="591" t="s">
        <v>933</v>
      </c>
      <c r="C172" s="592"/>
      <c r="D172" s="592"/>
      <c r="E172" s="1"/>
    </row>
    <row r="173" spans="1:5" ht="24" customHeight="1">
      <c r="A173" s="1"/>
      <c r="B173" s="591" t="s">
        <v>930</v>
      </c>
      <c r="C173" s="592"/>
      <c r="D173" s="592"/>
      <c r="E173" s="592"/>
    </row>
  </sheetData>
  <mergeCells count="33">
    <mergeCell ref="B171:C171"/>
    <mergeCell ref="B172:D172"/>
    <mergeCell ref="B173:E173"/>
    <mergeCell ref="B131:C131"/>
    <mergeCell ref="B133:C133"/>
    <mergeCell ref="B145:C145"/>
    <mergeCell ref="B158:C158"/>
    <mergeCell ref="B166:C166"/>
    <mergeCell ref="B115:C115"/>
    <mergeCell ref="B123:C123"/>
    <mergeCell ref="B128:C128"/>
    <mergeCell ref="B129:D129"/>
    <mergeCell ref="B130:E130"/>
    <mergeCell ref="B86:D86"/>
    <mergeCell ref="B87:E87"/>
    <mergeCell ref="B88:C88"/>
    <mergeCell ref="B90:C90"/>
    <mergeCell ref="B102:C102"/>
    <mergeCell ref="B47:C47"/>
    <mergeCell ref="B59:C59"/>
    <mergeCell ref="B72:C72"/>
    <mergeCell ref="B80:C80"/>
    <mergeCell ref="B85:C85"/>
    <mergeCell ref="B37:C37"/>
    <mergeCell ref="B42:C42"/>
    <mergeCell ref="B43:D43"/>
    <mergeCell ref="B44:E44"/>
    <mergeCell ref="B45:C45"/>
    <mergeCell ref="A1:E1"/>
    <mergeCell ref="B2:C2"/>
    <mergeCell ref="B4:C4"/>
    <mergeCell ref="B16:C16"/>
    <mergeCell ref="B29:C29"/>
  </mergeCells>
  <pageMargins left="0.27777777777777779" right="0.27777777777777779" top="0.27777777777777779" bottom="0.27777777777777779" header="0" footer="0"/>
  <pageSetup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MED</vt:lpstr>
      <vt:lpstr>MEC</vt:lpstr>
      <vt:lpstr>Medição</vt:lpstr>
      <vt:lpstr>RESUMO</vt:lpstr>
      <vt:lpstr>COMPOSICOES</vt:lpstr>
      <vt:lpstr>COMPOSICOES PROPRIAS</vt:lpstr>
      <vt:lpstr>COMPOSICOES AUXILIARES</vt:lpstr>
      <vt:lpstr>CRONOGRAMA</vt:lpstr>
      <vt:lpstr>BDI</vt:lpstr>
      <vt:lpstr>ENCARGOS SOCIAIS</vt:lpstr>
      <vt:lpstr>MED!Area_de_impressao</vt:lpstr>
      <vt:lpstr>JR_PAGE_ANCHOR_1_1</vt:lpstr>
      <vt:lpstr>JR_PAGE_ANCHOR_2_1</vt:lpstr>
      <vt:lpstr>JR_PAGE_ANCHOR_3_1</vt:lpstr>
      <vt:lpstr>JR_PAGE_ANCHOR_4_1</vt:lpstr>
      <vt:lpstr>JR_PAGE_ANCHOR_5_1</vt:lpstr>
      <vt:lpstr>JR_PAGE_ANCHOR_6_1</vt:lpstr>
      <vt:lpstr>JR_PAGE_ANCHOR_7_1</vt:lpstr>
      <vt:lpstr>MED!Titulos_de_impressao</vt:lpstr>
      <vt:lpstr>Medição!Titulos_de_impressao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2022-05-26T14:41:10Z</dcterms:created>
  <dcterms:modified xsi:type="dcterms:W3CDTF">2026-06-09T14:30:47Z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2023-09-26T21:19:44Z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3c54289a-1cc4-4a43-a033-5511ed3a6611</vt:lpwstr>
  </property>
  <property fmtid="{D5CDD505-2E9C-101B-9397-08002B2CF9AE}" pid="7" name="MSIP_Label_defa4170-0d19-0005-0004-bc88714345d2_ActionId">
    <vt:lpwstr>0bcdc424-c08b-411d-9c27-08a19d1e46f0</vt:lpwstr>
  </property>
  <property fmtid="{D5CDD505-2E9C-101B-9397-08002B2CF9AE}" pid="8" name="MSIP_Label_defa4170-0d19-0005-0004-bc88714345d2_ContentBits">
    <vt:lpwstr>0</vt:lpwstr>
  </property>
</Properties>
</file>