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FBBA8118-0BCA-4ABF-BBC9-359B3FC389C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RCAMENTO" sheetId="1" r:id="rId1"/>
    <sheet name="RESUMO" sheetId="2" r:id="rId2"/>
    <sheet name="COMPOSICOES" sheetId="3" r:id="rId3"/>
    <sheet name="COMPOSICOES AUXILIARES" sheetId="4" r:id="rId4"/>
    <sheet name="CRONOGRAMA" sheetId="5" r:id="rId5"/>
    <sheet name="BDI" sheetId="6" r:id="rId6"/>
    <sheet name="ENCARGOS SOCIAIS" sheetId="7" r:id="rId7"/>
  </sheets>
  <definedNames>
    <definedName name="_xlnm.Print_Area" localSheetId="4">CRONOGRAMA!$A$1:$E$28</definedName>
    <definedName name="JR_PAGE_ANCHOR_0_1">ORCAMENTO!$A$1</definedName>
    <definedName name="JR_PAGE_ANCHOR_1_1">RESUMO!$A$1</definedName>
    <definedName name="JR_PAGE_ANCHOR_2_1">COMPOSICOES!$A$1</definedName>
    <definedName name="JR_PAGE_ANCHOR_3_1">'COMPOSICOES AUXILIARES'!$A$1</definedName>
    <definedName name="JR_PAGE_ANCHOR_4_1">CRONOGRAMA!$A$1</definedName>
    <definedName name="JR_PAGE_ANCHOR_5_1">BDI!$A$1</definedName>
    <definedName name="JR_PAGE_ANCHOR_6_1">'ENCARGOS SOCIAIS'!$A$1</definedName>
    <definedName name="_xlnm.Print_Titles" localSheetId="2">COMPOSICOES!$1:$1</definedName>
    <definedName name="_xlnm.Print_Titles" localSheetId="3">'COMPOSICOES AUXILIARES'!$1:$1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1" i="1" l="1"/>
  <c r="H39" i="1"/>
  <c r="C13" i="5"/>
  <c r="C11" i="5"/>
  <c r="C9" i="5"/>
  <c r="C7" i="5"/>
  <c r="C3" i="5"/>
  <c r="C5" i="5"/>
  <c r="H40" i="1"/>
  <c r="H18" i="1"/>
  <c r="H14" i="1"/>
  <c r="H11" i="1"/>
  <c r="H27" i="1"/>
  <c r="H34" i="1"/>
  <c r="H35" i="1"/>
  <c r="H36" i="1"/>
  <c r="H26" i="1"/>
  <c r="H25" i="1"/>
  <c r="F13" i="1"/>
  <c r="H13" i="1" s="1"/>
  <c r="H12" i="1" s="1"/>
  <c r="H29" i="1"/>
  <c r="H30" i="1"/>
  <c r="H28" i="1"/>
  <c r="G165" i="3"/>
  <c r="G166" i="3" s="1"/>
  <c r="G167" i="3" s="1"/>
  <c r="G169" i="3" s="1"/>
  <c r="G31" i="1" s="1"/>
  <c r="H31" i="1" s="1"/>
  <c r="H4" i="1" l="1"/>
  <c r="H33" i="1"/>
  <c r="E14" i="5"/>
  <c r="D6" i="5"/>
  <c r="G170" i="3"/>
  <c r="G171" i="3" s="1"/>
  <c r="D8" i="5" l="1"/>
  <c r="E8" i="5"/>
  <c r="D4" i="5"/>
  <c r="E10" i="5" l="1"/>
  <c r="D10" i="5"/>
  <c r="D15" i="5" s="1"/>
  <c r="D16" i="5" s="1"/>
  <c r="D10" i="2" l="1"/>
  <c r="E12" i="5" l="1"/>
  <c r="E15" i="5" s="1"/>
  <c r="E5" i="2"/>
  <c r="E7" i="2"/>
  <c r="E6" i="2"/>
  <c r="E4" i="2"/>
  <c r="E8" i="2"/>
  <c r="E9" i="2"/>
  <c r="D17" i="5" l="1"/>
  <c r="D18" i="5" s="1"/>
  <c r="E17" i="5"/>
  <c r="E18" i="5" l="1"/>
</calcChain>
</file>

<file path=xl/sharedStrings.xml><?xml version="1.0" encoding="utf-8"?>
<sst xmlns="http://schemas.openxmlformats.org/spreadsheetml/2006/main" count="1445" uniqueCount="450">
  <si>
    <r>
      <rPr>
        <b/>
        <sz val="8"/>
        <rFont val="Arial"/>
        <family val="2"/>
      </rPr>
      <t xml:space="preserve">
</t>
    </r>
  </si>
  <si>
    <t/>
  </si>
  <si>
    <r>
      <rPr>
        <b/>
        <sz val="8"/>
        <rFont val="Arial"/>
        <family val="2"/>
      </rPr>
      <t>1.1. 74209/001 - PLACA DE OBRA EM CHAPA DE ACO GALVANIZADO (M2)</t>
    </r>
  </si>
  <si>
    <r>
      <rPr>
        <b/>
        <sz val="6"/>
        <rFont val="Calibri"/>
        <family val="2"/>
      </rPr>
      <t>MATERIAL</t>
    </r>
  </si>
  <si>
    <r>
      <rPr>
        <b/>
        <sz val="6"/>
        <rFont val="Arial"/>
        <family val="2"/>
      </rPr>
      <t>FONTE</t>
    </r>
  </si>
  <si>
    <r>
      <rPr>
        <b/>
        <sz val="6"/>
        <rFont val="Arial"/>
        <family val="2"/>
      </rPr>
      <t>UNID</t>
    </r>
  </si>
  <si>
    <r>
      <rPr>
        <b/>
        <sz val="6"/>
        <rFont val="Arial"/>
        <family val="2"/>
      </rPr>
      <t>COEFICIENTE</t>
    </r>
  </si>
  <si>
    <r>
      <rPr>
        <b/>
        <sz val="6"/>
        <rFont val="Arial"/>
        <family val="2"/>
      </rPr>
      <t>PREÇO UNITÁRIO</t>
    </r>
  </si>
  <si>
    <r>
      <rPr>
        <b/>
        <sz val="6"/>
        <rFont val="Arial"/>
        <family val="2"/>
      </rPr>
      <t>TOTAL</t>
    </r>
  </si>
  <si>
    <r>
      <rPr>
        <sz val="7"/>
        <rFont val="Calibri"/>
        <family val="2"/>
      </rPr>
      <t>00004417</t>
    </r>
  </si>
  <si>
    <r>
      <rPr>
        <sz val="7"/>
        <rFont val="Calibri"/>
        <family val="2"/>
      </rPr>
      <t>SARRAFO DE MADEIRA NAO APARELHADA *2,5 X 7* CM, MACARANDUBA, ANGELIM OU EQUIVALENTE DA REGIAO</t>
    </r>
  </si>
  <si>
    <r>
      <rPr>
        <sz val="7"/>
        <rFont val="Calibri"/>
        <family val="2"/>
      </rPr>
      <t>SINAPI</t>
    </r>
  </si>
  <si>
    <r>
      <rPr>
        <sz val="7"/>
        <rFont val="Calibri"/>
        <family val="2"/>
      </rPr>
      <t>M</t>
    </r>
  </si>
  <si>
    <r>
      <rPr>
        <sz val="7"/>
        <rFont val="Calibri"/>
        <family val="2"/>
      </rPr>
      <t>00004491</t>
    </r>
  </si>
  <si>
    <r>
      <rPr>
        <sz val="7"/>
        <rFont val="Calibri"/>
        <family val="2"/>
      </rPr>
      <t>PONTALETE DE MADEIRA NAO APARELHADA *7,5 X 7,5* CM (3 X 3 ") PINUS, MISTA OU EQUIVALENTE DA REGIAO</t>
    </r>
  </si>
  <si>
    <r>
      <rPr>
        <sz val="7"/>
        <rFont val="Calibri"/>
        <family val="2"/>
      </rPr>
      <t>00004813</t>
    </r>
  </si>
  <si>
    <r>
      <rPr>
        <sz val="7"/>
        <rFont val="Calibri"/>
        <family val="2"/>
      </rPr>
      <t>PLACA DE OBRA (PARA CONSTRUCAO CIVIL) EM CHAPA GALVANIZADA *N. 22*, ADESIVADA, DE *2,0 X 1,125* M</t>
    </r>
  </si>
  <si>
    <r>
      <rPr>
        <sz val="7"/>
        <rFont val="Calibri"/>
        <family val="2"/>
      </rPr>
      <t>M2</t>
    </r>
  </si>
  <si>
    <r>
      <rPr>
        <sz val="7"/>
        <rFont val="Calibri"/>
        <family val="2"/>
      </rPr>
      <t>00005075</t>
    </r>
  </si>
  <si>
    <r>
      <rPr>
        <sz val="7"/>
        <rFont val="Calibri"/>
        <family val="2"/>
      </rPr>
      <t>PREGO DE ACO POLIDO COM CABECA 18 X 30 (2 3/4 X 10)</t>
    </r>
  </si>
  <si>
    <r>
      <rPr>
        <sz val="7"/>
        <rFont val="Calibri"/>
        <family val="2"/>
      </rPr>
      <t>KG</t>
    </r>
  </si>
  <si>
    <r>
      <rPr>
        <b/>
        <sz val="6"/>
        <rFont val="Calibri"/>
        <family val="2"/>
      </rPr>
      <t>TOTAL MATERIAL:</t>
    </r>
  </si>
  <si>
    <r>
      <rPr>
        <b/>
        <sz val="6"/>
        <rFont val="Calibri"/>
        <family val="2"/>
      </rPr>
      <t>SERVICO</t>
    </r>
  </si>
  <si>
    <r>
      <rPr>
        <sz val="7"/>
        <rFont val="Calibri"/>
        <family val="2"/>
      </rPr>
      <t>88262</t>
    </r>
  </si>
  <si>
    <r>
      <rPr>
        <sz val="7"/>
        <rFont val="Calibri"/>
        <family val="2"/>
      </rPr>
      <t>CARPINTEIRO DE FORMAS COM ENCARGOS COMPLEMENTARES</t>
    </r>
  </si>
  <si>
    <r>
      <rPr>
        <sz val="7"/>
        <rFont val="Calibri"/>
        <family val="2"/>
      </rPr>
      <t>H</t>
    </r>
  </si>
  <si>
    <r>
      <rPr>
        <sz val="7"/>
        <rFont val="Calibri"/>
        <family val="2"/>
      </rPr>
      <t>88316</t>
    </r>
  </si>
  <si>
    <r>
      <rPr>
        <sz val="7"/>
        <rFont val="Calibri"/>
        <family val="2"/>
      </rPr>
      <t>SERVENTE COM ENCARGOS COMPLEMENTARES</t>
    </r>
  </si>
  <si>
    <r>
      <rPr>
        <sz val="7"/>
        <rFont val="Calibri"/>
        <family val="2"/>
      </rPr>
      <t>94962</t>
    </r>
  </si>
  <si>
    <r>
      <rPr>
        <sz val="7"/>
        <rFont val="Calibri"/>
        <family val="2"/>
      </rPr>
      <t>CONCRETO MAGRO PARA LASTRO, TRAÇO 1:4,5:4,5 (CIMENTO/ AREIA MÉDIA/ BRITA 1)  - PREPARO MECÂNICO COM BETONEIRA 400 L. AF_07/2016</t>
    </r>
  </si>
  <si>
    <r>
      <rPr>
        <sz val="7"/>
        <rFont val="Calibri"/>
        <family val="2"/>
      </rPr>
      <t>M3</t>
    </r>
  </si>
  <si>
    <r>
      <rPr>
        <b/>
        <sz val="6"/>
        <rFont val="Calibri"/>
        <family val="2"/>
      </rPr>
      <t>TOTAL SERVICO:</t>
    </r>
  </si>
  <si>
    <r>
      <rPr>
        <b/>
        <sz val="7"/>
        <rFont val="Arial"/>
        <family val="2"/>
      </rPr>
      <t>VALOR SEM ENCARGOS:</t>
    </r>
  </si>
  <si>
    <r>
      <rPr>
        <b/>
        <sz val="7"/>
        <rFont val="Arial"/>
        <family val="2"/>
      </rPr>
      <t>VALOR ENCARGOS (117.54%):</t>
    </r>
  </si>
  <si>
    <r>
      <rPr>
        <b/>
        <sz val="7"/>
        <rFont val="Arial"/>
        <family val="2"/>
      </rPr>
      <t>VALOR COM ENCARGOS:</t>
    </r>
  </si>
  <si>
    <r>
      <rPr>
        <b/>
        <sz val="7"/>
        <rFont val="Arial"/>
        <family val="2"/>
      </rPr>
      <t>VALOR BDI (19.21%):</t>
    </r>
  </si>
  <si>
    <r>
      <rPr>
        <b/>
        <sz val="7"/>
        <rFont val="Arial"/>
        <family val="2"/>
      </rPr>
      <t>VALOR COM BDI:</t>
    </r>
  </si>
  <si>
    <r>
      <rPr>
        <b/>
        <sz val="6"/>
        <rFont val="Calibri"/>
        <family val="2"/>
      </rPr>
      <t>MAO DE OBRA</t>
    </r>
  </si>
  <si>
    <r>
      <rPr>
        <sz val="7"/>
        <rFont val="Calibri"/>
        <family val="2"/>
      </rPr>
      <t>I0037</t>
    </r>
  </si>
  <si>
    <r>
      <rPr>
        <sz val="7"/>
        <rFont val="Calibri"/>
        <family val="2"/>
      </rPr>
      <t>AJUDANTE</t>
    </r>
  </si>
  <si>
    <r>
      <rPr>
        <sz val="7"/>
        <rFont val="Calibri"/>
        <family val="2"/>
      </rPr>
      <t>SEINFRA</t>
    </r>
  </si>
  <si>
    <r>
      <rPr>
        <sz val="7"/>
        <rFont val="Calibri"/>
        <family val="2"/>
      </rPr>
      <t>I1530</t>
    </r>
  </si>
  <si>
    <r>
      <rPr>
        <sz val="7"/>
        <rFont val="Calibri"/>
        <family val="2"/>
      </rPr>
      <t>MONTADOR</t>
    </r>
  </si>
  <si>
    <r>
      <rPr>
        <b/>
        <sz val="6"/>
        <rFont val="Calibri"/>
        <family val="2"/>
      </rPr>
      <t>TOTAL MAO DE OBRA:</t>
    </r>
  </si>
  <si>
    <r>
      <rPr>
        <sz val="7"/>
        <rFont val="Calibri"/>
        <family val="2"/>
      </rPr>
      <t>I1215</t>
    </r>
  </si>
  <si>
    <r>
      <rPr>
        <sz val="7"/>
        <rFont val="Calibri"/>
        <family val="2"/>
      </rPr>
      <t>GANCHO COM PORCA E ARRUELA</t>
    </r>
  </si>
  <si>
    <r>
      <rPr>
        <sz val="7"/>
        <rFont val="Calibri"/>
        <family val="2"/>
      </rPr>
      <t>UN</t>
    </r>
  </si>
  <si>
    <r>
      <rPr>
        <sz val="7"/>
        <rFont val="Calibri"/>
        <family val="2"/>
      </rPr>
      <t>I1920</t>
    </r>
  </si>
  <si>
    <r>
      <rPr>
        <sz val="7"/>
        <rFont val="Calibri"/>
        <family val="2"/>
      </rPr>
      <t>TALA DE AJUSTE</t>
    </r>
  </si>
  <si>
    <r>
      <rPr>
        <sz val="7"/>
        <rFont val="Calibri"/>
        <family val="2"/>
      </rPr>
      <t>I9141</t>
    </r>
  </si>
  <si>
    <r>
      <rPr>
        <b/>
        <sz val="8"/>
        <rFont val="Arial"/>
        <family val="2"/>
      </rPr>
      <t>3.2. COMP PROPRIA 001 - Piso industrial em concreto polido para quadra poliesportiva, com juntas de dilatação plásticas e polimento mecanizado, espessura 1cm.  (m²)</t>
    </r>
  </si>
  <si>
    <r>
      <rPr>
        <sz val="7"/>
        <rFont val="Calibri"/>
        <family val="2"/>
      </rPr>
      <t>00001379</t>
    </r>
  </si>
  <si>
    <r>
      <rPr>
        <sz val="7"/>
        <rFont val="Calibri"/>
        <family val="2"/>
      </rPr>
      <t>CIMENTO PORTLAND COMPOSTO CP II-32</t>
    </r>
  </si>
  <si>
    <r>
      <rPr>
        <sz val="7"/>
        <rFont val="Calibri"/>
        <family val="2"/>
      </rPr>
      <t>00003671</t>
    </r>
  </si>
  <si>
    <r>
      <rPr>
        <sz val="7"/>
        <rFont val="Calibri"/>
        <family val="2"/>
      </rPr>
      <t>JUNTA PLASTICA DE DILATACAO PARA PISOS, COR CINZA, 17 X 3 MM (ALTURA X ESPESSURA)</t>
    </r>
  </si>
  <si>
    <r>
      <rPr>
        <sz val="7"/>
        <rFont val="Calibri"/>
        <family val="2"/>
      </rPr>
      <t>00004824</t>
    </r>
  </si>
  <si>
    <r>
      <rPr>
        <sz val="7"/>
        <rFont val="Calibri"/>
        <family val="2"/>
      </rPr>
      <t>GRANILHA/ GRANA/ PEDRISCO OU AGREGADO EM MARMORE/ GRANITO/ QUARTZO E CALCARIO, PRETO, CINZA, PALHA OU BRANCO</t>
    </r>
  </si>
  <si>
    <r>
      <rPr>
        <sz val="7"/>
        <rFont val="Calibri"/>
        <family val="2"/>
      </rPr>
      <t>00007353</t>
    </r>
  </si>
  <si>
    <r>
      <rPr>
        <sz val="7"/>
        <rFont val="Calibri"/>
        <family val="2"/>
      </rPr>
      <t>RESINA ACRILICA BASE AGUA - COR BRANCA</t>
    </r>
  </si>
  <si>
    <r>
      <rPr>
        <sz val="7"/>
        <rFont val="Calibri"/>
        <family val="2"/>
      </rPr>
      <t>L</t>
    </r>
  </si>
  <si>
    <r>
      <rPr>
        <sz val="7"/>
        <rFont val="Calibri"/>
        <family val="2"/>
      </rPr>
      <t>88309</t>
    </r>
  </si>
  <si>
    <r>
      <rPr>
        <sz val="7"/>
        <rFont val="Calibri"/>
        <family val="2"/>
      </rPr>
      <t>PEDREIRO COM ENCARGOS COMPLEMENTARES</t>
    </r>
  </si>
  <si>
    <r>
      <rPr>
        <sz val="7"/>
        <rFont val="Calibri"/>
        <family val="2"/>
      </rPr>
      <t>95276</t>
    </r>
  </si>
  <si>
    <r>
      <rPr>
        <sz val="7"/>
        <rFont val="Calibri"/>
        <family val="2"/>
      </rPr>
      <t>POLIDORA DE PISO (POLITRIZ), PESO DE 100KG, DIÂMETRO 450 MM, MOTOR ELÉTRICO, POTÊNCIA 4 HP - CHP DIURNO. AF_09/2016</t>
    </r>
  </si>
  <si>
    <r>
      <rPr>
        <sz val="7"/>
        <rFont val="Calibri"/>
        <family val="2"/>
      </rPr>
      <t>CHP</t>
    </r>
  </si>
  <si>
    <r>
      <rPr>
        <b/>
        <sz val="8"/>
        <rFont val="Arial"/>
        <family val="2"/>
      </rPr>
      <t>4.1. 87547 - MASSA ÚNICA, PARA RECEBIMENTO DE PINTURA, EM ARGAMASSA TRAÇO 1:2:8, PREPARO MECÂNICO COM BETONEIRA 400L, APLICADA MANUALMENTE EM FACES INTERNAS DE PAREDES, ESPESSURA DE 10MM, COM EXECUÇÃO DE TALISCAS. AF_06/2014 (M2)</t>
    </r>
  </si>
  <si>
    <r>
      <rPr>
        <sz val="7"/>
        <rFont val="Calibri"/>
        <family val="2"/>
      </rPr>
      <t>87292</t>
    </r>
  </si>
  <si>
    <r>
      <rPr>
        <sz val="7"/>
        <rFont val="Calibri"/>
        <family val="2"/>
      </rPr>
      <t>ARGAMASSA TRAÇO 1:2:8 (EM VOLUME DE CIMENTO, CAL E AREIA MÉDIA ÚMIDA) PARA EMBOÇO/MASSA ÚNICA/ASSENTAMENTO DE ALVENARIA DE VEDAÇÃO, PREPARO MECÂNICO COM BETONEIRA 400 L. AF_08/2019</t>
    </r>
  </si>
  <si>
    <r>
      <rPr>
        <b/>
        <sz val="8"/>
        <rFont val="Arial"/>
        <family val="2"/>
      </rPr>
      <t>4.2. 88485 - APLICAÇÃO DE FUNDO SELADOR ACRÍLICO EM PAREDES, UMA DEMÃO. AF_06/2014 (M2)</t>
    </r>
  </si>
  <si>
    <r>
      <rPr>
        <sz val="7"/>
        <rFont val="Calibri"/>
        <family val="2"/>
      </rPr>
      <t>00006085</t>
    </r>
  </si>
  <si>
    <r>
      <rPr>
        <sz val="7"/>
        <rFont val="Calibri"/>
        <family val="2"/>
      </rPr>
      <t>SELADOR ACRILICO PAREDES INTERNAS/EXTERNAS</t>
    </r>
  </si>
  <si>
    <r>
      <rPr>
        <sz val="7"/>
        <rFont val="Calibri"/>
        <family val="2"/>
      </rPr>
      <t>88310</t>
    </r>
  </si>
  <si>
    <r>
      <rPr>
        <sz val="7"/>
        <rFont val="Calibri"/>
        <family val="2"/>
      </rPr>
      <t>PINTOR COM ENCARGOS COMPLEMENTARES</t>
    </r>
  </si>
  <si>
    <r>
      <rPr>
        <b/>
        <sz val="8"/>
        <rFont val="Arial"/>
        <family val="2"/>
      </rPr>
      <t>4.3. 88497 - APLICAÇÃO E LIXAMENTO DE MASSA LÁTEX EM PAREDES, DUAS DEMÃOS. AF_06/2014 (M2)</t>
    </r>
  </si>
  <si>
    <r>
      <rPr>
        <sz val="7"/>
        <rFont val="Calibri"/>
        <family val="2"/>
      </rPr>
      <t>00003767</t>
    </r>
  </si>
  <si>
    <r>
      <rPr>
        <sz val="7"/>
        <rFont val="Calibri"/>
        <family val="2"/>
      </rPr>
      <t>LIXA EM FOLHA PARA PAREDE OU MADEIRA, NUMERO 120 (COR VERMELHA)</t>
    </r>
  </si>
  <si>
    <r>
      <rPr>
        <sz val="7"/>
        <rFont val="Calibri"/>
        <family val="2"/>
      </rPr>
      <t>00004051</t>
    </r>
  </si>
  <si>
    <r>
      <rPr>
        <sz val="7"/>
        <rFont val="Calibri"/>
        <family val="2"/>
      </rPr>
      <t>MASSA CORRIDA PVA PARA PAREDES INTERNAS</t>
    </r>
  </si>
  <si>
    <r>
      <rPr>
        <sz val="7"/>
        <rFont val="Calibri"/>
        <family val="2"/>
      </rPr>
      <t>18L</t>
    </r>
  </si>
  <si>
    <r>
      <rPr>
        <b/>
        <sz val="8"/>
        <rFont val="Arial"/>
        <family val="2"/>
      </rPr>
      <t>4.4. 88489 - APLICAÇÃO MANUAL DE PINTURA COM TINTA LÁTEX ACRÍLICA EM PAREDES, DUAS DEMÃOS. AF_06/2014 (M2)</t>
    </r>
  </si>
  <si>
    <r>
      <rPr>
        <sz val="7"/>
        <rFont val="Calibri"/>
        <family val="2"/>
      </rPr>
      <t>00007356</t>
    </r>
  </si>
  <si>
    <r>
      <rPr>
        <sz val="7"/>
        <rFont val="Calibri"/>
        <family val="2"/>
      </rPr>
      <t>TINTA ACRILICA PREMIUM, COR BRANCO FOSCO</t>
    </r>
  </si>
  <si>
    <r>
      <rPr>
        <b/>
        <sz val="8"/>
        <rFont val="Arial"/>
        <family val="2"/>
      </rPr>
      <t>4.5. 72815 - APLICACAO DE TINTA A BASE DE EPOXI SOBRE PISO (M2)</t>
    </r>
  </si>
  <si>
    <r>
      <rPr>
        <sz val="7"/>
        <rFont val="Calibri"/>
        <family val="2"/>
      </rPr>
      <t>00007304</t>
    </r>
  </si>
  <si>
    <r>
      <rPr>
        <sz val="7"/>
        <rFont val="Calibri"/>
        <family val="2"/>
      </rPr>
      <t>TINTA EPOXI PREMIUM, BRANCA</t>
    </r>
  </si>
  <si>
    <r>
      <rPr>
        <b/>
        <sz val="8"/>
        <rFont val="Arial"/>
        <family val="2"/>
      </rPr>
      <t>4.6. 41595 - PINTURA ACRILICA DE FAIXAS DE DEMARCACAO EM QUADRA POLIESPORTIVA, 5 CM DE LARGURA (M)</t>
    </r>
  </si>
  <si>
    <r>
      <rPr>
        <sz val="7"/>
        <rFont val="Calibri"/>
        <family val="2"/>
      </rPr>
      <t>00007348</t>
    </r>
  </si>
  <si>
    <r>
      <rPr>
        <sz val="7"/>
        <rFont val="Calibri"/>
        <family val="2"/>
      </rPr>
      <t>TINTA ACRILICA PREMIUM PARA PISO</t>
    </r>
  </si>
  <si>
    <r>
      <rPr>
        <sz val="7"/>
        <rFont val="Calibri"/>
        <family val="2"/>
      </rPr>
      <t>00012815</t>
    </r>
  </si>
  <si>
    <r>
      <rPr>
        <sz val="7"/>
        <rFont val="Calibri"/>
        <family val="2"/>
      </rPr>
      <t>FITA CREPE ROLO DE 25 MM X 50 M</t>
    </r>
  </si>
  <si>
    <r>
      <rPr>
        <b/>
        <sz val="8"/>
        <rFont val="Arial"/>
        <family val="2"/>
      </rPr>
      <t>5.1. I00932 - Estrutura/suporte oficial p/tabela de basquete em tubo aço galvanizado d=5", H=3,05m piso/aro, pintura sintética, fornecimento e instalação (par)</t>
    </r>
  </si>
  <si>
    <r>
      <rPr>
        <b/>
        <sz val="7"/>
        <rFont val="Arial"/>
        <family val="2"/>
      </rPr>
      <t>VALOR ENCARGOS:</t>
    </r>
  </si>
  <si>
    <r>
      <rPr>
        <b/>
        <sz val="8"/>
        <rFont val="Arial"/>
        <family val="2"/>
      </rPr>
      <t>5.2. I25398S - Conjunto para futsal com traves oficiais de 3,00 x 2,00 m em tubo de aco galvanizado 3" com requadro em tubo de 1", pintura em primer com tinta esmalte sintetico e redes de polietileno fio 4 mm (un)</t>
    </r>
  </si>
  <si>
    <r>
      <rPr>
        <b/>
        <sz val="8"/>
        <rFont val="Arial"/>
        <family val="2"/>
      </rPr>
      <t>5.3. I25399S - Conjunto para quadra de volei com postes em tubo de aco galvanizado 3", h = *255* cm, pintura em tinta esmalte sintetico, rede de nylon com 2 mm, malha 10 x 10 cm e antenas oficiais em fibra de vidro (un)</t>
    </r>
  </si>
  <si>
    <r>
      <rPr>
        <b/>
        <sz val="8"/>
        <rFont val="Arial"/>
        <family val="2"/>
      </rPr>
      <t>5.4. S01900 - Fornecimento e instalação de rede de proteção em nylon malha 10 x 10 cm para quadra de esporte (m²)</t>
    </r>
  </si>
  <si>
    <r>
      <rPr>
        <sz val="7"/>
        <rFont val="Calibri"/>
        <family val="2"/>
      </rPr>
      <t>I01927</t>
    </r>
  </si>
  <si>
    <r>
      <rPr>
        <sz val="7"/>
        <rFont val="Calibri"/>
        <family val="2"/>
      </rPr>
      <t>Fornecimento e instalação de rede de proteção em nylon malha 10 x 10 cm para quadras de esporte</t>
    </r>
  </si>
  <si>
    <r>
      <rPr>
        <sz val="7"/>
        <rFont val="Calibri"/>
        <family val="2"/>
      </rPr>
      <t>ORSE</t>
    </r>
  </si>
  <si>
    <r>
      <rPr>
        <sz val="7"/>
        <rFont val="Calibri"/>
        <family val="2"/>
      </rPr>
      <t>m²</t>
    </r>
  </si>
  <si>
    <r>
      <rPr>
        <b/>
        <sz val="8"/>
        <rFont val="Arial"/>
        <family val="2"/>
      </rPr>
      <t>6.1. CPU C006 - Limpeza final da obra (m²)</t>
    </r>
  </si>
  <si>
    <r>
      <rPr>
        <sz val="7"/>
        <rFont val="Calibri"/>
        <family val="2"/>
      </rPr>
      <t>00000003</t>
    </r>
  </si>
  <si>
    <r>
      <rPr>
        <sz val="7"/>
        <rFont val="Calibri"/>
        <family val="2"/>
      </rPr>
      <t>ACIDO MURIATICO, DILUICAO 10% A 12% PARA USO EM LIMPEZA</t>
    </r>
  </si>
  <si>
    <r>
      <rPr>
        <b/>
        <sz val="8"/>
        <rFont val="Arial"/>
        <family val="2"/>
      </rPr>
      <t>88262 - CARPINTEIRO DE FORMAS COM ENCARGOS COMPLEMENTARES (H)</t>
    </r>
  </si>
  <si>
    <r>
      <rPr>
        <b/>
        <sz val="6"/>
        <rFont val="Calibri"/>
        <family val="2"/>
      </rPr>
      <t>GERAL</t>
    </r>
  </si>
  <si>
    <r>
      <rPr>
        <sz val="7"/>
        <rFont val="Calibri"/>
        <family val="2"/>
      </rPr>
      <t>00037370</t>
    </r>
  </si>
  <si>
    <r>
      <rPr>
        <sz val="7"/>
        <rFont val="Calibri"/>
        <family val="2"/>
      </rPr>
      <t>ALIMENTACAO - HORISTA (COLETADO CAIXA)</t>
    </r>
  </si>
  <si>
    <r>
      <rPr>
        <sz val="7"/>
        <rFont val="Calibri"/>
        <family val="2"/>
      </rPr>
      <t>00037371</t>
    </r>
  </si>
  <si>
    <r>
      <rPr>
        <sz val="7"/>
        <rFont val="Calibri"/>
        <family val="2"/>
      </rPr>
      <t>TRANSPORTE - HORISTA (COLETADO CAIXA)</t>
    </r>
  </si>
  <si>
    <r>
      <rPr>
        <sz val="7"/>
        <rFont val="Calibri"/>
        <family val="2"/>
      </rPr>
      <t>00037372</t>
    </r>
  </si>
  <si>
    <r>
      <rPr>
        <sz val="7"/>
        <rFont val="Calibri"/>
        <family val="2"/>
      </rPr>
      <t>EXAMES - HORISTA (COLETADO CAIXA)</t>
    </r>
  </si>
  <si>
    <r>
      <rPr>
        <sz val="7"/>
        <rFont val="Calibri"/>
        <family val="2"/>
      </rPr>
      <t>00037373</t>
    </r>
  </si>
  <si>
    <r>
      <rPr>
        <sz val="7"/>
        <rFont val="Calibri"/>
        <family val="2"/>
      </rPr>
      <t>SEGURO - HORISTA (COLETADO CAIXA)</t>
    </r>
  </si>
  <si>
    <r>
      <rPr>
        <b/>
        <sz val="6"/>
        <rFont val="Calibri"/>
        <family val="2"/>
      </rPr>
      <t>TOTAL GERAL:</t>
    </r>
  </si>
  <si>
    <r>
      <rPr>
        <sz val="7"/>
        <rFont val="Calibri"/>
        <family val="2"/>
      </rPr>
      <t>00001213</t>
    </r>
  </si>
  <si>
    <r>
      <rPr>
        <sz val="7"/>
        <rFont val="Calibri"/>
        <family val="2"/>
      </rPr>
      <t>CARPINTEIRO DE FORMAS</t>
    </r>
  </si>
  <si>
    <r>
      <rPr>
        <sz val="7"/>
        <rFont val="Calibri"/>
        <family val="2"/>
      </rPr>
      <t>00043459</t>
    </r>
  </si>
  <si>
    <r>
      <rPr>
        <sz val="7"/>
        <rFont val="Calibri"/>
        <family val="2"/>
      </rPr>
      <t>FERRAMENTAS - FAMILIA CARPINTEIRO DE FORMAS - HORISTA (ENCARGOS COMPLEMENTARES - COLETADO CAIXA)</t>
    </r>
  </si>
  <si>
    <r>
      <rPr>
        <sz val="7"/>
        <rFont val="Calibri"/>
        <family val="2"/>
      </rPr>
      <t>00043483</t>
    </r>
  </si>
  <si>
    <r>
      <rPr>
        <sz val="7"/>
        <rFont val="Calibri"/>
        <family val="2"/>
      </rPr>
      <t>EPI - FAMILIA CARPINTEIRO DE FORMAS - HORISTA (ENCARGOS COMPLEMENTARES - COLETADO CAIXA)</t>
    </r>
  </si>
  <si>
    <r>
      <rPr>
        <sz val="7"/>
        <rFont val="Calibri"/>
        <family val="2"/>
      </rPr>
      <t>95330</t>
    </r>
  </si>
  <si>
    <r>
      <rPr>
        <sz val="7"/>
        <rFont val="Calibri"/>
        <family val="2"/>
      </rPr>
      <t>CURSO DE CAPACITAÇÃO PARA CARPINTEIRO DE FÔRMAS (ENCARGOS COMPLEMENTARES) - HORISTA</t>
    </r>
  </si>
  <si>
    <r>
      <rPr>
        <b/>
        <sz val="8"/>
        <rFont val="Arial"/>
        <family val="2"/>
      </rPr>
      <t>95330 - CURSO DE CAPACITAÇÃO PARA CARPINTEIRO DE FÔRMAS (ENCARGOS COMPLEMENTARES) - HORISTA (H)</t>
    </r>
  </si>
  <si>
    <r>
      <rPr>
        <b/>
        <sz val="8"/>
        <rFont val="Arial"/>
        <family val="2"/>
      </rPr>
      <t>88316 - SERVENTE COM ENCARGOS COMPLEMENTARES (H)</t>
    </r>
  </si>
  <si>
    <r>
      <rPr>
        <sz val="7"/>
        <rFont val="Calibri"/>
        <family val="2"/>
      </rPr>
      <t>00006111</t>
    </r>
  </si>
  <si>
    <r>
      <rPr>
        <sz val="7"/>
        <rFont val="Calibri"/>
        <family val="2"/>
      </rPr>
      <t>SERVENTE DE OBRAS</t>
    </r>
  </si>
  <si>
    <r>
      <rPr>
        <sz val="7"/>
        <rFont val="Calibri"/>
        <family val="2"/>
      </rPr>
      <t>00043467</t>
    </r>
  </si>
  <si>
    <r>
      <rPr>
        <sz val="7"/>
        <rFont val="Calibri"/>
        <family val="2"/>
      </rPr>
      <t>FERRAMENTAS - FAMILIA SERVENTE - HORISTA (ENCARGOS COMPLEMENTARES - COLETADO CAIXA)</t>
    </r>
  </si>
  <si>
    <r>
      <rPr>
        <sz val="7"/>
        <rFont val="Calibri"/>
        <family val="2"/>
      </rPr>
      <t>00043491</t>
    </r>
  </si>
  <si>
    <r>
      <rPr>
        <sz val="7"/>
        <rFont val="Calibri"/>
        <family val="2"/>
      </rPr>
      <t>EPI - FAMILIA SERVENTE - HORISTA (ENCARGOS COMPLEMENTARES - COLETADO CAIXA)</t>
    </r>
  </si>
  <si>
    <r>
      <rPr>
        <sz val="7"/>
        <rFont val="Calibri"/>
        <family val="2"/>
      </rPr>
      <t>95378</t>
    </r>
  </si>
  <si>
    <r>
      <rPr>
        <sz val="7"/>
        <rFont val="Calibri"/>
        <family val="2"/>
      </rPr>
      <t>CURSO DE CAPACITAÇÃO PARA SERVENTE (ENCARGOS COMPLEMENTARES) - HORISTA</t>
    </r>
  </si>
  <si>
    <r>
      <rPr>
        <b/>
        <sz val="8"/>
        <rFont val="Arial"/>
        <family val="2"/>
      </rPr>
      <t>95378 - CURSO DE CAPACITAÇÃO PARA SERVENTE (ENCARGOS COMPLEMENTARES) - HORISTA (H)</t>
    </r>
  </si>
  <si>
    <r>
      <rPr>
        <b/>
        <sz val="8"/>
        <rFont val="Arial"/>
        <family val="2"/>
      </rPr>
      <t>94962 - CONCRETO MAGRO PARA LASTRO, TRAÇO 1:4,5:4,5 (CIMENTO/ AREIA MÉDIA/ BRITA 1)  - PREPARO MECÂNICO COM BETONEIRA 400 L. AF_07/2016 (M3)</t>
    </r>
  </si>
  <si>
    <r>
      <rPr>
        <sz val="7"/>
        <rFont val="Calibri"/>
        <family val="2"/>
      </rPr>
      <t>00000370</t>
    </r>
  </si>
  <si>
    <r>
      <rPr>
        <sz val="7"/>
        <rFont val="Calibri"/>
        <family val="2"/>
      </rPr>
      <t>AREIA MEDIA - POSTO JAZIDA/FORNECEDOR (RETIRADO NA JAZIDA, SEM TRANSPORTE)</t>
    </r>
  </si>
  <si>
    <r>
      <rPr>
        <sz val="7"/>
        <rFont val="Calibri"/>
        <family val="2"/>
      </rPr>
      <t>00004721</t>
    </r>
  </si>
  <si>
    <r>
      <rPr>
        <sz val="7"/>
        <rFont val="Calibri"/>
        <family val="2"/>
      </rPr>
      <t>PEDRA BRITADA N. 1 (9,5 a 19 MM) POSTO PEDREIRA/FORNECEDOR, SEM FRETE</t>
    </r>
  </si>
  <si>
    <r>
      <rPr>
        <sz val="7"/>
        <rFont val="Calibri"/>
        <family val="2"/>
      </rPr>
      <t>88377</t>
    </r>
  </si>
  <si>
    <r>
      <rPr>
        <sz val="7"/>
        <rFont val="Calibri"/>
        <family val="2"/>
      </rPr>
      <t>OPERADOR DE BETONEIRA ESTACIONÁRIA/MISTURADOR COM ENCARGOS COMPLEMENTARES</t>
    </r>
  </si>
  <si>
    <r>
      <rPr>
        <sz val="7"/>
        <rFont val="Calibri"/>
        <family val="2"/>
      </rPr>
      <t>88830</t>
    </r>
  </si>
  <si>
    <r>
      <rPr>
        <sz val="7"/>
        <rFont val="Calibri"/>
        <family val="2"/>
      </rPr>
      <t>BETONEIRA CAPACIDADE NOMINAL DE 400 L, CAPACIDADE DE MISTURA 280 L, MOTOR ELÉTRICO TRIFÁSICO POTÊNCIA DE 2 CV, SEM CARREGADOR - CHP DIURNO. AF_10/2014</t>
    </r>
  </si>
  <si>
    <r>
      <rPr>
        <sz val="7"/>
        <rFont val="Calibri"/>
        <family val="2"/>
      </rPr>
      <t>88831</t>
    </r>
  </si>
  <si>
    <r>
      <rPr>
        <sz val="7"/>
        <rFont val="Calibri"/>
        <family val="2"/>
      </rPr>
      <t>BETONEIRA CAPACIDADE NOMINAL DE 400 L, CAPACIDADE DE MISTURA 280 L, MOTOR ELÉTRICO TRIFÁSICO POTÊNCIA DE 2 CV, SEM CARREGADOR - CHI DIURNO. AF_10/2014</t>
    </r>
  </si>
  <si>
    <r>
      <rPr>
        <sz val="7"/>
        <rFont val="Calibri"/>
        <family val="2"/>
      </rPr>
      <t>CHI</t>
    </r>
  </si>
  <si>
    <r>
      <rPr>
        <b/>
        <sz val="8"/>
        <rFont val="Arial"/>
        <family val="2"/>
      </rPr>
      <t>88377 - OPERADOR DE BETONEIRA ESTACIONÁRIA/MISTURADOR COM ENCARGOS COMPLEMENTARES (H)</t>
    </r>
  </si>
  <si>
    <r>
      <rPr>
        <sz val="7"/>
        <rFont val="Calibri"/>
        <family val="2"/>
      </rPr>
      <t>00037666</t>
    </r>
  </si>
  <si>
    <r>
      <rPr>
        <sz val="7"/>
        <rFont val="Calibri"/>
        <family val="2"/>
      </rPr>
      <t>OPERADOR DE BETONEIRA ESTACIONARIA/MISTURADOR</t>
    </r>
  </si>
  <si>
    <r>
      <rPr>
        <sz val="7"/>
        <rFont val="Calibri"/>
        <family val="2"/>
      </rPr>
      <t>00043464</t>
    </r>
  </si>
  <si>
    <r>
      <rPr>
        <sz val="7"/>
        <rFont val="Calibri"/>
        <family val="2"/>
      </rPr>
      <t>FERRAMENTAS - FAMILIA OPERADOR ESCAVADEIRA - HORISTA (ENCARGOS COMPLEMENTARES - COLETADO CAIXA)</t>
    </r>
  </si>
  <si>
    <r>
      <rPr>
        <sz val="7"/>
        <rFont val="Calibri"/>
        <family val="2"/>
      </rPr>
      <t>00043488</t>
    </r>
  </si>
  <si>
    <r>
      <rPr>
        <sz val="7"/>
        <rFont val="Calibri"/>
        <family val="2"/>
      </rPr>
      <t>EPI - FAMILIA OPERADOR ESCAVADEIRA - HORISTA (ENCARGOS COMPLEMENTARES - COLETADO CAIXA)</t>
    </r>
  </si>
  <si>
    <r>
      <rPr>
        <sz val="7"/>
        <rFont val="Calibri"/>
        <family val="2"/>
      </rPr>
      <t>95389</t>
    </r>
  </si>
  <si>
    <r>
      <rPr>
        <sz val="7"/>
        <rFont val="Calibri"/>
        <family val="2"/>
      </rPr>
      <t>CURSO DE CAPACITAÇÃO PARA OPERADOR DE BETONEIRA ESTACIONÁRIA/MISTURADOR (ENCARGOS COMPLEMENTARES) - HORISTA</t>
    </r>
  </si>
  <si>
    <r>
      <rPr>
        <b/>
        <sz val="8"/>
        <rFont val="Arial"/>
        <family val="2"/>
      </rPr>
      <t>95389 - CURSO DE CAPACITAÇÃO PARA OPERADOR DE BETONEIRA ESTACIONÁRIA/MISTURADOR (ENCARGOS COMPLEMENTARES) - HORISTA (H)</t>
    </r>
  </si>
  <si>
    <r>
      <rPr>
        <b/>
        <sz val="8"/>
        <rFont val="Arial"/>
        <family val="2"/>
      </rPr>
      <t>88830 - BETONEIRA CAPACIDADE NOMINAL DE 400 L, CAPACIDADE DE MISTURA 280 L, MOTOR ELÉTRICO TRIFÁSICO POTÊNCIA DE 2 CV, SEM CARREGADOR - CHP DIURNO. AF_10/2014 (CHP)</t>
    </r>
  </si>
  <si>
    <r>
      <rPr>
        <sz val="7"/>
        <rFont val="Calibri"/>
        <family val="2"/>
      </rPr>
      <t>88826</t>
    </r>
  </si>
  <si>
    <r>
      <rPr>
        <sz val="7"/>
        <rFont val="Calibri"/>
        <family val="2"/>
      </rPr>
      <t>BETONEIRA CAPACIDADE NOMINAL DE 400 L, CAPACIDADE DE MISTURA 280 L, MOTOR ELÉTRICO TRIFÁSICO POTÊNCIA DE 2 CV, SEM CARREGADOR - DEPRECIAÇÃO. AF_10/2014</t>
    </r>
  </si>
  <si>
    <r>
      <rPr>
        <sz val="7"/>
        <rFont val="Calibri"/>
        <family val="2"/>
      </rPr>
      <t>88827</t>
    </r>
  </si>
  <si>
    <r>
      <rPr>
        <sz val="7"/>
        <rFont val="Calibri"/>
        <family val="2"/>
      </rPr>
      <t>BETONEIRA CAPACIDADE NOMINAL DE 400 L, CAPACIDADE DE MISTURA 280 L, MOTOR ELÉTRICO TRIFÁSICO POTÊNCIA DE 2 CV, SEM CARREGADOR - JUROS. AF_10/2014</t>
    </r>
  </si>
  <si>
    <r>
      <rPr>
        <sz val="7"/>
        <rFont val="Calibri"/>
        <family val="2"/>
      </rPr>
      <t>88828</t>
    </r>
  </si>
  <si>
    <r>
      <rPr>
        <sz val="7"/>
        <rFont val="Calibri"/>
        <family val="2"/>
      </rPr>
      <t>BETONEIRA CAPACIDADE NOMINAL DE 400 L, CAPACIDADE DE MISTURA 280 L, MOTOR ELÉTRICO TRIFÁSICO POTÊNCIA DE 2 CV, SEM CARREGADOR - MANUTENÇÃO. AF_10/2014</t>
    </r>
  </si>
  <si>
    <r>
      <rPr>
        <sz val="7"/>
        <rFont val="Calibri"/>
        <family val="2"/>
      </rPr>
      <t>88829</t>
    </r>
  </si>
  <si>
    <r>
      <rPr>
        <sz val="7"/>
        <rFont val="Calibri"/>
        <family val="2"/>
      </rPr>
      <t>BETONEIRA CAPACIDADE NOMINAL DE 400 L, CAPACIDADE DE MISTURA 280 L, MOTOR ELÉTRICO TRIFÁSICO POTÊNCIA DE 2 CV, SEM CARREGADOR - MATERIAIS NA OPERAÇÃO. AF_10/2014</t>
    </r>
  </si>
  <si>
    <r>
      <rPr>
        <b/>
        <sz val="8"/>
        <rFont val="Arial"/>
        <family val="2"/>
      </rPr>
      <t>88826 - BETONEIRA CAPACIDADE NOMINAL DE 400 L, CAPACIDADE DE MISTURA 280 L, MOTOR ELÉTRICO TRIFÁSICO POTÊNCIA DE 2 CV, SEM CARREGADOR - DEPRECIAÇÃO. AF_10/2014 (H)</t>
    </r>
  </si>
  <si>
    <r>
      <rPr>
        <b/>
        <sz val="6"/>
        <rFont val="Calibri"/>
        <family val="2"/>
      </rPr>
      <t>EQUIPAMENTO</t>
    </r>
  </si>
  <si>
    <r>
      <rPr>
        <sz val="7"/>
        <rFont val="Calibri"/>
        <family val="2"/>
      </rPr>
      <t>00010535</t>
    </r>
  </si>
  <si>
    <r>
      <rPr>
        <sz val="7"/>
        <rFont val="Calibri"/>
        <family val="2"/>
      </rPr>
      <t>BETONEIRA CAPACIDADE NOMINAL 400 L, CAPACIDADE DE MISTURA  280 L, MOTOR ELETRICO TRIFASICO 220/380 V POTENCIA 2 CV, SEM CARREGADOR</t>
    </r>
  </si>
  <si>
    <r>
      <rPr>
        <b/>
        <sz val="6"/>
        <rFont val="Calibri"/>
        <family val="2"/>
      </rPr>
      <t>TOTAL EQUIPAMENTO:</t>
    </r>
  </si>
  <si>
    <r>
      <rPr>
        <b/>
        <sz val="8"/>
        <rFont val="Arial"/>
        <family val="2"/>
      </rPr>
      <t>88827 - BETONEIRA CAPACIDADE NOMINAL DE 400 L, CAPACIDADE DE MISTURA 280 L, MOTOR ELÉTRICO TRIFÁSICO POTÊNCIA DE 2 CV, SEM CARREGADOR - JUROS. AF_10/2014 (H)</t>
    </r>
  </si>
  <si>
    <r>
      <rPr>
        <b/>
        <sz val="8"/>
        <rFont val="Arial"/>
        <family val="2"/>
      </rPr>
      <t>88828 - BETONEIRA CAPACIDADE NOMINAL DE 400 L, CAPACIDADE DE MISTURA 280 L, MOTOR ELÉTRICO TRIFÁSICO POTÊNCIA DE 2 CV, SEM CARREGADOR - MANUTENÇÃO. AF_10/2014 (H)</t>
    </r>
  </si>
  <si>
    <r>
      <rPr>
        <b/>
        <sz val="8"/>
        <rFont val="Arial"/>
        <family val="2"/>
      </rPr>
      <t>88829 - BETONEIRA CAPACIDADE NOMINAL DE 400 L, CAPACIDADE DE MISTURA 280 L, MOTOR ELÉTRICO TRIFÁSICO POTÊNCIA DE 2 CV, SEM CARREGADOR - MATERIAIS NA OPERAÇÃO. AF_10/2014 (H)</t>
    </r>
  </si>
  <si>
    <r>
      <rPr>
        <sz val="7"/>
        <rFont val="Calibri"/>
        <family val="2"/>
      </rPr>
      <t>00002705</t>
    </r>
  </si>
  <si>
    <r>
      <rPr>
        <sz val="7"/>
        <rFont val="Calibri"/>
        <family val="2"/>
      </rPr>
      <t>ENERGIA ELETRICA ATE 2000 KWH INDUSTRIAL, SEM DEMANDA</t>
    </r>
  </si>
  <si>
    <r>
      <rPr>
        <sz val="7"/>
        <rFont val="Calibri"/>
        <family val="2"/>
      </rPr>
      <t>KW/H</t>
    </r>
  </si>
  <si>
    <r>
      <rPr>
        <b/>
        <sz val="8"/>
        <rFont val="Arial"/>
        <family val="2"/>
      </rPr>
      <t>88831 - BETONEIRA CAPACIDADE NOMINAL DE 400 L, CAPACIDADE DE MISTURA 280 L, MOTOR ELÉTRICO TRIFÁSICO POTÊNCIA DE 2 CV, SEM CARREGADOR - CHI DIURNO. AF_10/2014 (CHI)</t>
    </r>
  </si>
  <si>
    <r>
      <rPr>
        <b/>
        <sz val="8"/>
        <rFont val="Arial"/>
        <family val="2"/>
      </rPr>
      <t>88309 - PEDREIRO COM ENCARGOS COMPLEMENTARES (H)</t>
    </r>
  </si>
  <si>
    <r>
      <rPr>
        <sz val="7"/>
        <rFont val="Calibri"/>
        <family val="2"/>
      </rPr>
      <t>00004750</t>
    </r>
  </si>
  <si>
    <r>
      <rPr>
        <sz val="7"/>
        <rFont val="Calibri"/>
        <family val="2"/>
      </rPr>
      <t>PEDREIRO</t>
    </r>
  </si>
  <si>
    <r>
      <rPr>
        <sz val="7"/>
        <rFont val="Calibri"/>
        <family val="2"/>
      </rPr>
      <t>00043465</t>
    </r>
  </si>
  <si>
    <r>
      <rPr>
        <sz val="7"/>
        <rFont val="Calibri"/>
        <family val="2"/>
      </rPr>
      <t>FERRAMENTAS - FAMILIA PEDREIRO - HORISTA (ENCARGOS COMPLEMENTARES - COLETADO CAIXA)</t>
    </r>
  </si>
  <si>
    <r>
      <rPr>
        <sz val="7"/>
        <rFont val="Calibri"/>
        <family val="2"/>
      </rPr>
      <t>00043489</t>
    </r>
  </si>
  <si>
    <r>
      <rPr>
        <sz val="7"/>
        <rFont val="Calibri"/>
        <family val="2"/>
      </rPr>
      <t>EPI - FAMILIA PEDREIRO - HORISTA (ENCARGOS COMPLEMENTARES - COLETADO CAIXA)</t>
    </r>
  </si>
  <si>
    <r>
      <rPr>
        <sz val="7"/>
        <rFont val="Calibri"/>
        <family val="2"/>
      </rPr>
      <t>95371</t>
    </r>
  </si>
  <si>
    <r>
      <rPr>
        <sz val="7"/>
        <rFont val="Calibri"/>
        <family val="2"/>
      </rPr>
      <t>CURSO DE CAPACITAÇÃO PARA PEDREIRO (ENCARGOS COMPLEMENTARES) - HORISTA</t>
    </r>
  </si>
  <si>
    <r>
      <rPr>
        <b/>
        <sz val="8"/>
        <rFont val="Arial"/>
        <family val="2"/>
      </rPr>
      <t>95371 - CURSO DE CAPACITAÇÃO PARA PEDREIRO (ENCARGOS COMPLEMENTARES) - HORISTA (H)</t>
    </r>
  </si>
  <si>
    <r>
      <rPr>
        <b/>
        <sz val="8"/>
        <rFont val="Arial"/>
        <family val="2"/>
      </rPr>
      <t>95276 - POLIDORA DE PISO (POLITRIZ), PESO DE 100KG, DIÂMETRO 450 MM, MOTOR ELÉTRICO, POTÊNCIA 4 HP - CHP DIURNO. AF_09/2016 (CHP)</t>
    </r>
  </si>
  <si>
    <r>
      <rPr>
        <sz val="7"/>
        <rFont val="Calibri"/>
        <family val="2"/>
      </rPr>
      <t>95272</t>
    </r>
  </si>
  <si>
    <r>
      <rPr>
        <sz val="7"/>
        <rFont val="Calibri"/>
        <family val="2"/>
      </rPr>
      <t>POLIDORA DE PISO (POLITRIZ), PESO DE 100KG, DIÂMETRO 450 MM, MOTOR ELÉTRICO, POTÊNCIA 4 HP - DEPRECIAÇÃO. AF_09/2016</t>
    </r>
  </si>
  <si>
    <r>
      <rPr>
        <sz val="7"/>
        <rFont val="Calibri"/>
        <family val="2"/>
      </rPr>
      <t>95273</t>
    </r>
  </si>
  <si>
    <r>
      <rPr>
        <sz val="7"/>
        <rFont val="Calibri"/>
        <family val="2"/>
      </rPr>
      <t>POLIDORA DE PISO (POLITRIZ), PESO DE 100KG, DIÂMETRO 450 MM, MOTOR ELÉTRICO, POTÊNCIA 4 HP - JUROS. AF_09/2016</t>
    </r>
  </si>
  <si>
    <r>
      <rPr>
        <sz val="7"/>
        <rFont val="Calibri"/>
        <family val="2"/>
      </rPr>
      <t>95274</t>
    </r>
  </si>
  <si>
    <r>
      <rPr>
        <sz val="7"/>
        <rFont val="Calibri"/>
        <family val="2"/>
      </rPr>
      <t>POLIDORA DE PISO (POLITRIZ), PESO DE 100KG, DIÂMETRO 450 MM, MOTOR ELÉTRICO, POTÊNCIA 4 HP - MANUTENÇÃO. AF_09/2016</t>
    </r>
  </si>
  <si>
    <r>
      <rPr>
        <sz val="7"/>
        <rFont val="Calibri"/>
        <family val="2"/>
      </rPr>
      <t>95275</t>
    </r>
  </si>
  <si>
    <r>
      <rPr>
        <sz val="7"/>
        <rFont val="Calibri"/>
        <family val="2"/>
      </rPr>
      <t>POLIDORA DE PISO (POLITRIZ), PESO DE 100KG, DIÂMETRO 450 MM, MOTOR ELÉTRICO, POTÊNCIA 4 HP ? MATERIAIS NA OPERAÇÃO. AF_09/2016</t>
    </r>
  </si>
  <si>
    <r>
      <rPr>
        <b/>
        <sz val="8"/>
        <rFont val="Arial"/>
        <family val="2"/>
      </rPr>
      <t>95272 - POLIDORA DE PISO (POLITRIZ), PESO DE 100KG, DIÂMETRO 450 MM, MOTOR ELÉTRICO, POTÊNCIA 4 HP - DEPRECIAÇÃO. AF_09/2016 (H)</t>
    </r>
  </si>
  <si>
    <r>
      <rPr>
        <sz val="7"/>
        <rFont val="Calibri"/>
        <family val="2"/>
      </rPr>
      <t>00013954</t>
    </r>
  </si>
  <si>
    <r>
      <rPr>
        <sz val="7"/>
        <rFont val="Calibri"/>
        <family val="2"/>
      </rPr>
      <t>POLIDORA DE PISO (POLITRIZ) ELETRICA, MOTOR MONOFASICO DE 4 HP, PESO DE 100 KG, DIAMETRO DO TRABALHO DE 450 MM</t>
    </r>
  </si>
  <si>
    <r>
      <rPr>
        <b/>
        <sz val="8"/>
        <rFont val="Arial"/>
        <family val="2"/>
      </rPr>
      <t>95273 - POLIDORA DE PISO (POLITRIZ), PESO DE 100KG, DIÂMETRO 450 MM, MOTOR ELÉTRICO, POTÊNCIA 4 HP - JUROS. AF_09/2016 (H)</t>
    </r>
  </si>
  <si>
    <r>
      <rPr>
        <b/>
        <sz val="8"/>
        <rFont val="Arial"/>
        <family val="2"/>
      </rPr>
      <t>95274 - POLIDORA DE PISO (POLITRIZ), PESO DE 100KG, DIÂMETRO 450 MM, MOTOR ELÉTRICO, POTÊNCIA 4 HP - MANUTENÇÃO. AF_09/2016 (H)</t>
    </r>
  </si>
  <si>
    <r>
      <rPr>
        <b/>
        <sz val="8"/>
        <rFont val="Arial"/>
        <family val="2"/>
      </rPr>
      <t>95275 - POLIDORA DE PISO (POLITRIZ), PESO DE 100KG, DIÂMETRO 450 MM, MOTOR ELÉTRICO, POTÊNCIA 4 HP ? MATERIAIS NA OPERAÇÃO. AF_09/2016 (H)</t>
    </r>
  </si>
  <si>
    <r>
      <rPr>
        <b/>
        <sz val="8"/>
        <rFont val="Arial"/>
        <family val="2"/>
      </rPr>
      <t>87292 - ARGAMASSA TRAÇO 1:2:8 (EM VOLUME DE CIMENTO, CAL E AREIA MÉDIA ÚMIDA) PARA EMBOÇO/MASSA ÚNICA/ASSENTAMENTO DE ALVENARIA DE VEDAÇÃO, PREPARO MECÂNICO COM BETONEIRA 400 L. AF_08/2019 (M3)</t>
    </r>
  </si>
  <si>
    <r>
      <rPr>
        <sz val="7"/>
        <rFont val="Calibri"/>
        <family val="2"/>
      </rPr>
      <t>00001106</t>
    </r>
  </si>
  <si>
    <r>
      <rPr>
        <sz val="7"/>
        <rFont val="Calibri"/>
        <family val="2"/>
      </rPr>
      <t>CAL HIDRATADA CH-I PARA ARGAMASSAS</t>
    </r>
  </si>
  <si>
    <r>
      <rPr>
        <b/>
        <sz val="8"/>
        <rFont val="Arial"/>
        <family val="2"/>
      </rPr>
      <t>88310 - PINTOR COM ENCARGOS COMPLEMENTARES (H)</t>
    </r>
  </si>
  <si>
    <r>
      <rPr>
        <sz val="7"/>
        <rFont val="Calibri"/>
        <family val="2"/>
      </rPr>
      <t>00004783</t>
    </r>
  </si>
  <si>
    <r>
      <rPr>
        <sz val="7"/>
        <rFont val="Calibri"/>
        <family val="2"/>
      </rPr>
      <t>PINTOR</t>
    </r>
  </si>
  <si>
    <r>
      <rPr>
        <sz val="7"/>
        <rFont val="Calibri"/>
        <family val="2"/>
      </rPr>
      <t>00043466</t>
    </r>
  </si>
  <si>
    <r>
      <rPr>
        <sz val="7"/>
        <rFont val="Calibri"/>
        <family val="2"/>
      </rPr>
      <t>FERRAMENTAS - FAMILIA PINTOR - HORISTA (ENCARGOS COMPLEMENTARES - COLETADO CAIXA)</t>
    </r>
  </si>
  <si>
    <r>
      <rPr>
        <sz val="7"/>
        <rFont val="Calibri"/>
        <family val="2"/>
      </rPr>
      <t>00043490</t>
    </r>
  </si>
  <si>
    <r>
      <rPr>
        <sz val="7"/>
        <rFont val="Calibri"/>
        <family val="2"/>
      </rPr>
      <t>EPI - FAMILIA PINTOR - HORISTA (ENCARGOS COMPLEMENTARES - COLETADO CAIXA)</t>
    </r>
  </si>
  <si>
    <r>
      <rPr>
        <sz val="7"/>
        <rFont val="Calibri"/>
        <family val="2"/>
      </rPr>
      <t>95372</t>
    </r>
  </si>
  <si>
    <r>
      <rPr>
        <sz val="7"/>
        <rFont val="Calibri"/>
        <family val="2"/>
      </rPr>
      <t>CURSO DE CAPACITAÇÃO PARA PINTOR (ENCARGOS COMPLEMENTARES) - HORISTA</t>
    </r>
  </si>
  <si>
    <r>
      <rPr>
        <b/>
        <sz val="8"/>
        <rFont val="Arial"/>
        <family val="2"/>
      </rPr>
      <t>95372 - CURSO DE CAPACITAÇÃO PARA PINTOR (ENCARGOS COMPLEMENTARES) - HORISTA (H)</t>
    </r>
  </si>
  <si>
    <r>
      <rPr>
        <b/>
        <sz val="10"/>
        <rFont val="Arial"/>
        <family val="2"/>
      </rPr>
      <t>BDI = 19,21%</t>
    </r>
  </si>
  <si>
    <r>
      <rPr>
        <b/>
        <sz val="10"/>
        <rFont val="Arial"/>
        <family val="2"/>
      </rPr>
      <t>(1+AC+S+R+G)*(1+DF)*(1+L)/(1-I)-1</t>
    </r>
  </si>
  <si>
    <r>
      <rPr>
        <b/>
        <sz val="10"/>
        <rFont val="Arial"/>
        <family val="2"/>
      </rPr>
      <t>Horista = 117,54%
Mensalista = 73,43%</t>
    </r>
  </si>
  <si>
    <r>
      <rPr>
        <b/>
        <sz val="10"/>
        <rFont val="Arial"/>
        <family val="2"/>
      </rPr>
      <t>A + B + C + D</t>
    </r>
  </si>
  <si>
    <r>
      <rPr>
        <b/>
        <sz val="8"/>
        <rFont val="Arial"/>
        <family val="2"/>
      </rPr>
      <t>ITEM</t>
    </r>
  </si>
  <si>
    <r>
      <rPr>
        <b/>
        <sz val="8"/>
        <rFont val="Arial"/>
        <family val="2"/>
      </rPr>
      <t>CÓDIGO</t>
    </r>
  </si>
  <si>
    <r>
      <rPr>
        <b/>
        <sz val="8"/>
        <rFont val="Arial"/>
        <family val="2"/>
      </rPr>
      <t>DESCRIÇÃO</t>
    </r>
  </si>
  <si>
    <r>
      <rPr>
        <b/>
        <sz val="8"/>
        <rFont val="Arial"/>
        <family val="2"/>
      </rPr>
      <t>FONTE</t>
    </r>
  </si>
  <si>
    <r>
      <rPr>
        <b/>
        <sz val="8"/>
        <rFont val="Arial"/>
        <family val="2"/>
      </rPr>
      <t>UND</t>
    </r>
  </si>
  <si>
    <r>
      <rPr>
        <b/>
        <sz val="8"/>
        <rFont val="Arial"/>
        <family val="2"/>
      </rPr>
      <t>QUANTIDADE</t>
    </r>
  </si>
  <si>
    <r>
      <rPr>
        <b/>
        <sz val="8"/>
        <rFont val="Arial"/>
        <family val="2"/>
      </rPr>
      <t>PREÇO
UNITÁRIO R$</t>
    </r>
  </si>
  <si>
    <r>
      <rPr>
        <b/>
        <sz val="8"/>
        <rFont val="Arial"/>
        <family val="2"/>
      </rPr>
      <t>PREÇO
TOTAL R$</t>
    </r>
  </si>
  <si>
    <r>
      <rPr>
        <b/>
        <sz val="8"/>
        <rFont val="Arial"/>
        <family val="2"/>
      </rPr>
      <t>1</t>
    </r>
  </si>
  <si>
    <r>
      <rPr>
        <b/>
        <sz val="8"/>
        <rFont val="Arial"/>
        <family val="2"/>
      </rPr>
      <t>SERVIÇOS PRELIMINARES</t>
    </r>
  </si>
  <si>
    <r>
      <rPr>
        <sz val="8"/>
        <rFont val="Arial"/>
        <family val="2"/>
      </rPr>
      <t>1.1</t>
    </r>
  </si>
  <si>
    <r>
      <rPr>
        <sz val="8"/>
        <rFont val="Arial"/>
        <family val="2"/>
      </rPr>
      <t>74209/001</t>
    </r>
  </si>
  <si>
    <r>
      <rPr>
        <sz val="8"/>
        <rFont val="Arial"/>
        <family val="2"/>
      </rPr>
      <t>PLACA DE OBRA EM CHAPA DE ACO GALVANIZADO</t>
    </r>
  </si>
  <si>
    <r>
      <rPr>
        <sz val="8"/>
        <rFont val="Arial"/>
        <family val="2"/>
      </rPr>
      <t>SINAPI</t>
    </r>
  </si>
  <si>
    <r>
      <rPr>
        <b/>
        <sz val="8"/>
        <rFont val="Arial"/>
        <family val="2"/>
      </rPr>
      <t>2</t>
    </r>
  </si>
  <si>
    <r>
      <rPr>
        <b/>
        <sz val="8"/>
        <rFont val="Arial"/>
        <family val="2"/>
      </rPr>
      <t>SISTEMAS DE COBERTURA</t>
    </r>
  </si>
  <si>
    <r>
      <rPr>
        <sz val="8"/>
        <rFont val="Arial"/>
        <family val="2"/>
      </rPr>
      <t>2.1</t>
    </r>
  </si>
  <si>
    <r>
      <rPr>
        <b/>
        <sz val="8"/>
        <rFont val="Arial"/>
        <family val="2"/>
      </rPr>
      <t>3</t>
    </r>
  </si>
  <si>
    <r>
      <rPr>
        <b/>
        <sz val="8"/>
        <rFont val="Arial"/>
        <family val="2"/>
      </rPr>
      <t>SISTEMA DE PISOS</t>
    </r>
  </si>
  <si>
    <r>
      <rPr>
        <b/>
        <sz val="8"/>
        <rFont val="Arial"/>
        <family val="2"/>
      </rPr>
      <t>PAVIMENTAÇÃO INTERNA</t>
    </r>
  </si>
  <si>
    <r>
      <rPr>
        <sz val="8"/>
        <rFont val="Arial"/>
        <family val="2"/>
      </rPr>
      <t>COMP PROPRIA 001</t>
    </r>
  </si>
  <si>
    <r>
      <rPr>
        <sz val="8"/>
        <rFont val="Arial"/>
        <family val="2"/>
      </rPr>
      <t xml:space="preserve">Piso industrial em concreto polido para quadra poliesportiva, com juntas de dilatação plásticas e polimento mecanizado, espessura 1cm. </t>
    </r>
  </si>
  <si>
    <r>
      <rPr>
        <sz val="8"/>
        <rFont val="Arial"/>
        <family val="2"/>
      </rPr>
      <t>PRÓPRIA</t>
    </r>
  </si>
  <si>
    <r>
      <rPr>
        <sz val="8"/>
        <rFont val="Arial"/>
        <family val="2"/>
      </rPr>
      <t>m²</t>
    </r>
  </si>
  <si>
    <r>
      <rPr>
        <b/>
        <sz val="8"/>
        <rFont val="Arial"/>
        <family val="2"/>
      </rPr>
      <t>4</t>
    </r>
  </si>
  <si>
    <r>
      <rPr>
        <b/>
        <sz val="8"/>
        <rFont val="Arial"/>
        <family val="2"/>
      </rPr>
      <t xml:space="preserve">PINTURAS E ACABAMENTOS </t>
    </r>
  </si>
  <si>
    <r>
      <rPr>
        <sz val="8"/>
        <rFont val="Arial"/>
        <family val="2"/>
      </rPr>
      <t>4.1</t>
    </r>
  </si>
  <si>
    <r>
      <rPr>
        <sz val="8"/>
        <rFont val="Arial"/>
        <family val="2"/>
      </rPr>
      <t>87547</t>
    </r>
  </si>
  <si>
    <r>
      <rPr>
        <sz val="8"/>
        <rFont val="Arial"/>
        <family val="2"/>
      </rPr>
      <t>MASSA ÚNICA, PARA RECEBIMENTO DE PINTURA, EM ARGAMASSA TRAÇO 1:2:8, PREPARO MECÂNICO COM BETONEIRA 400L, APLICADA MANUALMENTE EM FACES INTERNAS DE PAREDES, ESPESSURA DE 10MM, COM EXECUÇÃO DE TALISCAS. AF_06/2014</t>
    </r>
  </si>
  <si>
    <r>
      <rPr>
        <sz val="8"/>
        <rFont val="Arial"/>
        <family val="2"/>
      </rPr>
      <t>4.2</t>
    </r>
  </si>
  <si>
    <r>
      <rPr>
        <sz val="8"/>
        <rFont val="Arial"/>
        <family val="2"/>
      </rPr>
      <t>88485</t>
    </r>
  </si>
  <si>
    <r>
      <rPr>
        <sz val="8"/>
        <rFont val="Arial"/>
        <family val="2"/>
      </rPr>
      <t>APLICAÇÃO DE FUNDO SELADOR ACRÍLICO EM PAREDES, UMA DEMÃO. AF_06/2014</t>
    </r>
  </si>
  <si>
    <r>
      <rPr>
        <sz val="8"/>
        <rFont val="Arial"/>
        <family val="2"/>
      </rPr>
      <t>4.3</t>
    </r>
  </si>
  <si>
    <r>
      <rPr>
        <sz val="8"/>
        <rFont val="Arial"/>
        <family val="2"/>
      </rPr>
      <t>88497</t>
    </r>
  </si>
  <si>
    <r>
      <rPr>
        <sz val="8"/>
        <rFont val="Arial"/>
        <family val="2"/>
      </rPr>
      <t>APLICAÇÃO E LIXAMENTO DE MASSA LÁTEX EM PAREDES, DUAS DEMÃOS. AF_06/2014</t>
    </r>
  </si>
  <si>
    <r>
      <rPr>
        <sz val="8"/>
        <rFont val="Arial"/>
        <family val="2"/>
      </rPr>
      <t>4.4</t>
    </r>
  </si>
  <si>
    <r>
      <rPr>
        <sz val="8"/>
        <rFont val="Arial"/>
        <family val="2"/>
      </rPr>
      <t>88489</t>
    </r>
  </si>
  <si>
    <r>
      <rPr>
        <sz val="8"/>
        <rFont val="Arial"/>
        <family val="2"/>
      </rPr>
      <t>APLICAÇÃO MANUAL DE PINTURA COM TINTA LÁTEX ACRÍLICA EM PAREDES, DUAS DEMÃOS. AF_06/2014</t>
    </r>
  </si>
  <si>
    <r>
      <rPr>
        <sz val="8"/>
        <rFont val="Arial"/>
        <family val="2"/>
      </rPr>
      <t>4.5</t>
    </r>
  </si>
  <si>
    <r>
      <rPr>
        <sz val="8"/>
        <rFont val="Arial"/>
        <family val="2"/>
      </rPr>
      <t>72815</t>
    </r>
  </si>
  <si>
    <r>
      <rPr>
        <sz val="8"/>
        <rFont val="Arial"/>
        <family val="2"/>
      </rPr>
      <t>APLICACAO DE TINTA A BASE DE EPOXI SOBRE PISO</t>
    </r>
  </si>
  <si>
    <r>
      <rPr>
        <sz val="8"/>
        <rFont val="Arial"/>
        <family val="2"/>
      </rPr>
      <t>4.6</t>
    </r>
  </si>
  <si>
    <r>
      <rPr>
        <sz val="8"/>
        <rFont val="Arial"/>
        <family val="2"/>
      </rPr>
      <t>41595</t>
    </r>
  </si>
  <si>
    <r>
      <rPr>
        <sz val="8"/>
        <rFont val="Arial"/>
        <family val="2"/>
      </rPr>
      <t>PINTURA ACRILICA DE FAIXAS DE DEMARCACAO EM QUADRA POLIESPORTIVA, 5 CM DE LARGURA</t>
    </r>
  </si>
  <si>
    <r>
      <rPr>
        <b/>
        <sz val="8"/>
        <rFont val="Arial"/>
        <family val="2"/>
      </rPr>
      <t>5</t>
    </r>
  </si>
  <si>
    <r>
      <rPr>
        <b/>
        <sz val="8"/>
        <rFont val="Arial"/>
        <family val="2"/>
      </rPr>
      <t>SERVIÇOS COMPLEMENTARES</t>
    </r>
  </si>
  <si>
    <r>
      <rPr>
        <sz val="8"/>
        <rFont val="Arial"/>
        <family val="2"/>
      </rPr>
      <t>5.1</t>
    </r>
  </si>
  <si>
    <r>
      <rPr>
        <sz val="8"/>
        <rFont val="Arial"/>
        <family val="2"/>
      </rPr>
      <t>I00932</t>
    </r>
  </si>
  <si>
    <r>
      <rPr>
        <sz val="8"/>
        <rFont val="Arial"/>
        <family val="2"/>
      </rPr>
      <t>Estrutura/suporte oficial p/tabela de basquete em tubo aço galvanizado d=5", H=3,05m piso/aro, pintura sintética, fornecimento e instalação</t>
    </r>
  </si>
  <si>
    <r>
      <rPr>
        <sz val="8"/>
        <rFont val="Arial"/>
        <family val="2"/>
      </rPr>
      <t>ORSE</t>
    </r>
  </si>
  <si>
    <r>
      <rPr>
        <sz val="8"/>
        <rFont val="Arial"/>
        <family val="2"/>
      </rPr>
      <t>par</t>
    </r>
  </si>
  <si>
    <r>
      <rPr>
        <sz val="8"/>
        <rFont val="Arial"/>
        <family val="2"/>
      </rPr>
      <t>5.2</t>
    </r>
  </si>
  <si>
    <r>
      <rPr>
        <sz val="8"/>
        <rFont val="Arial"/>
        <family val="2"/>
      </rPr>
      <t>I25398S</t>
    </r>
  </si>
  <si>
    <r>
      <rPr>
        <sz val="8"/>
        <rFont val="Arial"/>
        <family val="2"/>
      </rPr>
      <t>Conjunto para futsal com traves oficiais de 3,00 x 2,00 m em tubo de aco galvanizado 3" com requadro em tubo de 1", pintura em primer com tinta esmalte sintetico e redes de polietileno fio 4 mm</t>
    </r>
  </si>
  <si>
    <r>
      <rPr>
        <sz val="8"/>
        <rFont val="Arial"/>
        <family val="2"/>
      </rPr>
      <t>un</t>
    </r>
  </si>
  <si>
    <r>
      <rPr>
        <sz val="8"/>
        <rFont val="Arial"/>
        <family val="2"/>
      </rPr>
      <t>5.3</t>
    </r>
  </si>
  <si>
    <r>
      <rPr>
        <sz val="8"/>
        <rFont val="Arial"/>
        <family val="2"/>
      </rPr>
      <t>I25399S</t>
    </r>
  </si>
  <si>
    <r>
      <rPr>
        <sz val="8"/>
        <rFont val="Arial"/>
        <family val="2"/>
      </rPr>
      <t>Conjunto para quadra de volei com postes em tubo de aco galvanizado 3", h = *255* cm, pintura em tinta esmalte sintetico, rede de nylon com 2 mm, malha 10 x 10 cm e antenas oficiais em fibra de vidro</t>
    </r>
  </si>
  <si>
    <r>
      <rPr>
        <sz val="8"/>
        <rFont val="Arial"/>
        <family val="2"/>
      </rPr>
      <t>5.4</t>
    </r>
  </si>
  <si>
    <r>
      <rPr>
        <sz val="8"/>
        <rFont val="Arial"/>
        <family val="2"/>
      </rPr>
      <t>S01900</t>
    </r>
  </si>
  <si>
    <r>
      <rPr>
        <sz val="8"/>
        <rFont val="Arial"/>
        <family val="2"/>
      </rPr>
      <t>Fornecimento e instalação de rede de proteção em nylon malha 10 x 10 cm para quadra de esporte</t>
    </r>
  </si>
  <si>
    <r>
      <rPr>
        <b/>
        <sz val="8"/>
        <rFont val="Arial"/>
        <family val="2"/>
      </rPr>
      <t>6</t>
    </r>
  </si>
  <si>
    <r>
      <rPr>
        <b/>
        <sz val="8"/>
        <rFont val="Arial"/>
        <family val="2"/>
      </rPr>
      <t>SERVIÇOS FINAIS</t>
    </r>
  </si>
  <si>
    <r>
      <rPr>
        <sz val="8"/>
        <rFont val="Arial"/>
        <family val="2"/>
      </rPr>
      <t>6.1</t>
    </r>
  </si>
  <si>
    <r>
      <rPr>
        <sz val="8"/>
        <rFont val="Arial"/>
        <family val="2"/>
      </rPr>
      <t>CPU C006</t>
    </r>
  </si>
  <si>
    <r>
      <rPr>
        <sz val="8"/>
        <rFont val="Arial"/>
        <family val="2"/>
      </rPr>
      <t>Limpeza final da obra</t>
    </r>
  </si>
  <si>
    <r>
      <rPr>
        <b/>
        <sz val="8"/>
        <rFont val="Arial"/>
        <family val="2"/>
      </rPr>
      <t>VALOR ORÇAMENTO:</t>
    </r>
  </si>
  <si>
    <r>
      <rPr>
        <b/>
        <sz val="8"/>
        <rFont val="Arial"/>
        <family val="2"/>
      </rPr>
      <t>VALOR BDI TOTAL:</t>
    </r>
  </si>
  <si>
    <r>
      <rPr>
        <b/>
        <sz val="8"/>
        <rFont val="Arial"/>
        <family val="2"/>
      </rPr>
      <t>VALOR TOTAL:</t>
    </r>
  </si>
  <si>
    <r>
      <rPr>
        <b/>
        <sz val="9"/>
        <rFont val="Arial"/>
        <family val="2"/>
      </rPr>
      <t>1</t>
    </r>
  </si>
  <si>
    <r>
      <rPr>
        <b/>
        <sz val="9"/>
        <rFont val="Arial"/>
        <family val="2"/>
      </rPr>
      <t>SERVIÇOS PRELIMINARES</t>
    </r>
  </si>
  <si>
    <r>
      <rPr>
        <b/>
        <sz val="9"/>
        <rFont val="Arial"/>
        <family val="2"/>
      </rPr>
      <t>2</t>
    </r>
  </si>
  <si>
    <r>
      <rPr>
        <b/>
        <sz val="9"/>
        <rFont val="Arial"/>
        <family val="2"/>
      </rPr>
      <t>SISTEMAS DE COBERTURA</t>
    </r>
  </si>
  <si>
    <r>
      <rPr>
        <b/>
        <sz val="9"/>
        <rFont val="Arial"/>
        <family val="2"/>
      </rPr>
      <t>3</t>
    </r>
  </si>
  <si>
    <r>
      <rPr>
        <b/>
        <sz val="9"/>
        <rFont val="Arial"/>
        <family val="2"/>
      </rPr>
      <t>SISTEMA DE PISOS</t>
    </r>
  </si>
  <si>
    <r>
      <rPr>
        <b/>
        <sz val="9"/>
        <rFont val="Arial"/>
        <family val="2"/>
      </rPr>
      <t>4</t>
    </r>
  </si>
  <si>
    <r>
      <rPr>
        <b/>
        <sz val="9"/>
        <rFont val="Arial"/>
        <family val="2"/>
      </rPr>
      <t xml:space="preserve">PINTURAS E ACABAMENTOS </t>
    </r>
  </si>
  <si>
    <r>
      <rPr>
        <b/>
        <sz val="9"/>
        <rFont val="Arial"/>
        <family val="2"/>
      </rPr>
      <t>5</t>
    </r>
  </si>
  <si>
    <r>
      <rPr>
        <b/>
        <sz val="9"/>
        <rFont val="Arial"/>
        <family val="2"/>
      </rPr>
      <t>SERVIÇOS COMPLEMENTARES</t>
    </r>
  </si>
  <si>
    <r>
      <rPr>
        <b/>
        <sz val="9"/>
        <rFont val="Arial"/>
        <family val="2"/>
      </rPr>
      <t>6</t>
    </r>
  </si>
  <si>
    <r>
      <rPr>
        <b/>
        <sz val="9"/>
        <rFont val="Arial"/>
        <family val="2"/>
      </rPr>
      <t>SERVIÇOS FINAIS</t>
    </r>
  </si>
  <si>
    <r>
      <rPr>
        <b/>
        <sz val="9"/>
        <rFont val="Arial"/>
        <family val="2"/>
      </rPr>
      <t>VALOR ORÇAMENTO:</t>
    </r>
  </si>
  <si>
    <t>CPU 1001</t>
  </si>
  <si>
    <t>PROPRIA</t>
  </si>
  <si>
    <t>TELHA DE ALUMÍNIO ONDULADA, ESP.=0,5MM</t>
  </si>
  <si>
    <t>TELHA ALUMINIO ONDULADA, ALTURA = *18* MM, E = 0,5 MM</t>
  </si>
  <si>
    <t>2.1. CPU 1001-PROPRIA- TELHA DE ALUMÍNIO ONDULADA, ESP.=0,5MM (M2)</t>
  </si>
  <si>
    <r>
      <rPr>
        <sz val="10"/>
        <rFont val="Calibri"/>
        <family val="2"/>
      </rPr>
      <t>ITEM</t>
    </r>
  </si>
  <si>
    <r>
      <rPr>
        <sz val="10"/>
        <rFont val="Calibri"/>
        <family val="2"/>
      </rPr>
      <t>DESCRIÇÃO</t>
    </r>
  </si>
  <si>
    <r>
      <rPr>
        <sz val="10"/>
        <rFont val="Calibri"/>
        <family val="2"/>
      </rPr>
      <t>VALOR (R$)</t>
    </r>
  </si>
  <si>
    <r>
      <rPr>
        <sz val="10"/>
        <rFont val="Calibri"/>
        <family val="2"/>
      </rPr>
      <t>MÊS 1</t>
    </r>
  </si>
  <si>
    <r>
      <rPr>
        <sz val="10"/>
        <rFont val="Calibri"/>
        <family val="2"/>
      </rPr>
      <t>MÊS 2</t>
    </r>
  </si>
  <si>
    <r>
      <rPr>
        <sz val="10"/>
        <rFont val="Calibri"/>
        <family val="2"/>
      </rPr>
      <t>1</t>
    </r>
  </si>
  <si>
    <r>
      <rPr>
        <sz val="10"/>
        <rFont val="Arial"/>
        <family val="2"/>
      </rPr>
      <t>SERVIÇOS PRELIMINARES</t>
    </r>
  </si>
  <si>
    <r>
      <rPr>
        <sz val="10"/>
        <rFont val="Calibri"/>
        <family val="2"/>
      </rPr>
      <t>2</t>
    </r>
  </si>
  <si>
    <r>
      <rPr>
        <sz val="10"/>
        <rFont val="Arial"/>
        <family val="2"/>
      </rPr>
      <t>SISTEMAS DE COBERTURA</t>
    </r>
  </si>
  <si>
    <r>
      <rPr>
        <sz val="10"/>
        <rFont val="Calibri"/>
        <family val="2"/>
      </rPr>
      <t>3</t>
    </r>
  </si>
  <si>
    <r>
      <rPr>
        <sz val="10"/>
        <rFont val="Arial"/>
        <family val="2"/>
      </rPr>
      <t>SISTEMA DE PISOS</t>
    </r>
  </si>
  <si>
    <r>
      <rPr>
        <sz val="10"/>
        <rFont val="Calibri"/>
        <family val="2"/>
      </rPr>
      <t>4</t>
    </r>
  </si>
  <si>
    <r>
      <rPr>
        <sz val="10"/>
        <rFont val="Arial"/>
        <family val="2"/>
      </rPr>
      <t xml:space="preserve">PINTURAS E ACABAMENTOS </t>
    </r>
  </si>
  <si>
    <r>
      <rPr>
        <sz val="10"/>
        <rFont val="Calibri"/>
        <family val="2"/>
      </rPr>
      <t>5</t>
    </r>
  </si>
  <si>
    <r>
      <rPr>
        <sz val="10"/>
        <rFont val="Arial"/>
        <family val="2"/>
      </rPr>
      <t>SERVIÇOS COMPLEMENTARES</t>
    </r>
  </si>
  <si>
    <r>
      <rPr>
        <sz val="10"/>
        <rFont val="Calibri"/>
        <family val="2"/>
      </rPr>
      <t>6</t>
    </r>
  </si>
  <si>
    <r>
      <rPr>
        <sz val="10"/>
        <rFont val="Arial"/>
        <family val="2"/>
      </rPr>
      <t>SERVIÇOS FINAIS</t>
    </r>
  </si>
  <si>
    <t>TOTAL (R$)</t>
  </si>
  <si>
    <t>TOTAL ACUMULADO (R$)</t>
  </si>
  <si>
    <t>PERCENTUAL SIMPLES</t>
  </si>
  <si>
    <t>PERCENTUAL ACUMULADO</t>
  </si>
  <si>
    <r>
      <rPr>
        <b/>
        <sz val="10"/>
        <rFont val="Arial"/>
        <family val="2"/>
      </rPr>
      <t>COD</t>
    </r>
  </si>
  <si>
    <r>
      <rPr>
        <b/>
        <sz val="10"/>
        <rFont val="Arial"/>
        <family val="2"/>
      </rPr>
      <t>DESCRIÇÃO</t>
    </r>
  </si>
  <si>
    <r>
      <rPr>
        <b/>
        <sz val="10"/>
        <rFont val="Arial"/>
        <family val="2"/>
      </rPr>
      <t>%</t>
    </r>
  </si>
  <si>
    <r>
      <rPr>
        <b/>
        <sz val="10"/>
        <rFont val="Arial"/>
        <family val="2"/>
      </rPr>
      <t>Benefício</t>
    </r>
  </si>
  <si>
    <r>
      <rPr>
        <sz val="10"/>
        <rFont val="Arial"/>
        <family val="2"/>
      </rPr>
      <t>S + G</t>
    </r>
  </si>
  <si>
    <r>
      <rPr>
        <sz val="10"/>
        <rFont val="Arial"/>
        <family val="2"/>
      </rPr>
      <t>Garantia/seguros</t>
    </r>
  </si>
  <si>
    <r>
      <rPr>
        <sz val="10"/>
        <rFont val="Arial"/>
        <family val="2"/>
      </rPr>
      <t>L</t>
    </r>
  </si>
  <si>
    <r>
      <rPr>
        <sz val="10"/>
        <rFont val="Arial"/>
        <family val="2"/>
      </rPr>
      <t>Lucro</t>
    </r>
  </si>
  <si>
    <r>
      <rPr>
        <b/>
        <sz val="10"/>
        <rFont val="Arial"/>
        <family val="2"/>
      </rPr>
      <t>TOTAL</t>
    </r>
  </si>
  <si>
    <r>
      <rPr>
        <b/>
        <sz val="10"/>
        <rFont val="Arial"/>
        <family val="2"/>
      </rPr>
      <t xml:space="preserve">
</t>
    </r>
  </si>
  <si>
    <r>
      <rPr>
        <b/>
        <sz val="10"/>
        <rFont val="Arial"/>
        <family val="2"/>
      </rPr>
      <t>Despesas Indiretas</t>
    </r>
  </si>
  <si>
    <r>
      <rPr>
        <sz val="10"/>
        <rFont val="Arial"/>
        <family val="2"/>
      </rPr>
      <t>AC</t>
    </r>
  </si>
  <si>
    <r>
      <rPr>
        <sz val="10"/>
        <rFont val="Arial"/>
        <family val="2"/>
      </rPr>
      <t>Administração central</t>
    </r>
  </si>
  <si>
    <r>
      <rPr>
        <sz val="10"/>
        <rFont val="Arial"/>
        <family val="2"/>
      </rPr>
      <t>DF</t>
    </r>
  </si>
  <si>
    <r>
      <rPr>
        <sz val="10"/>
        <rFont val="Arial"/>
        <family val="2"/>
      </rPr>
      <t>Despesas financeiras</t>
    </r>
  </si>
  <si>
    <r>
      <rPr>
        <sz val="10"/>
        <rFont val="Arial"/>
        <family val="2"/>
      </rPr>
      <t>R</t>
    </r>
  </si>
  <si>
    <r>
      <rPr>
        <sz val="10"/>
        <rFont val="Arial"/>
        <family val="2"/>
      </rPr>
      <t>Riscos</t>
    </r>
  </si>
  <si>
    <r>
      <rPr>
        <b/>
        <sz val="10"/>
        <rFont val="Arial"/>
        <family val="2"/>
      </rPr>
      <t>I</t>
    </r>
  </si>
  <si>
    <r>
      <rPr>
        <b/>
        <sz val="10"/>
        <rFont val="Arial"/>
        <family val="2"/>
      </rPr>
      <t>Impostos</t>
    </r>
  </si>
  <si>
    <r>
      <rPr>
        <sz val="10"/>
        <rFont val="Arial"/>
        <family val="2"/>
      </rPr>
      <t>COFINS</t>
    </r>
  </si>
  <si>
    <r>
      <rPr>
        <sz val="10"/>
        <rFont val="Arial"/>
        <family val="2"/>
      </rPr>
      <t>ISS</t>
    </r>
  </si>
  <si>
    <r>
      <rPr>
        <sz val="10"/>
        <rFont val="Arial"/>
        <family val="2"/>
      </rPr>
      <t>PIS</t>
    </r>
  </si>
  <si>
    <r>
      <rPr>
        <b/>
        <sz val="9"/>
        <rFont val="Arial"/>
        <family val="2"/>
      </rPr>
      <t>COD</t>
    </r>
  </si>
  <si>
    <r>
      <rPr>
        <b/>
        <sz val="9"/>
        <rFont val="Arial"/>
        <family val="2"/>
      </rPr>
      <t>DESCRIÇÃO</t>
    </r>
  </si>
  <si>
    <r>
      <rPr>
        <b/>
        <sz val="9"/>
        <rFont val="Arial"/>
        <family val="2"/>
      </rPr>
      <t>HORA %</t>
    </r>
  </si>
  <si>
    <r>
      <rPr>
        <b/>
        <sz val="9"/>
        <rFont val="Arial"/>
        <family val="2"/>
      </rPr>
      <t>MES %</t>
    </r>
  </si>
  <si>
    <r>
      <rPr>
        <b/>
        <sz val="9"/>
        <rFont val="Arial"/>
        <family val="2"/>
      </rPr>
      <t xml:space="preserve">
</t>
    </r>
  </si>
  <si>
    <r>
      <rPr>
        <b/>
        <sz val="9"/>
        <rFont val="Arial"/>
        <family val="2"/>
      </rPr>
      <t>A</t>
    </r>
  </si>
  <si>
    <r>
      <rPr>
        <b/>
        <sz val="9"/>
        <rFont val="Arial"/>
        <family val="2"/>
      </rPr>
      <t>GRUPO A</t>
    </r>
  </si>
  <si>
    <r>
      <rPr>
        <sz val="9"/>
        <rFont val="Arial"/>
        <family val="2"/>
      </rPr>
      <t>A1</t>
    </r>
  </si>
  <si>
    <r>
      <rPr>
        <sz val="9"/>
        <rFont val="Arial"/>
        <family val="2"/>
      </rPr>
      <t>INSS</t>
    </r>
  </si>
  <si>
    <r>
      <rPr>
        <sz val="9"/>
        <rFont val="Arial"/>
        <family val="2"/>
      </rPr>
      <t>A2</t>
    </r>
  </si>
  <si>
    <r>
      <rPr>
        <sz val="9"/>
        <rFont val="Arial"/>
        <family val="2"/>
      </rPr>
      <t>SESI</t>
    </r>
  </si>
  <si>
    <r>
      <rPr>
        <sz val="9"/>
        <rFont val="Arial"/>
        <family val="2"/>
      </rPr>
      <t>A3</t>
    </r>
  </si>
  <si>
    <r>
      <rPr>
        <sz val="9"/>
        <rFont val="Arial"/>
        <family val="2"/>
      </rPr>
      <t>SENAI</t>
    </r>
  </si>
  <si>
    <r>
      <rPr>
        <sz val="9"/>
        <rFont val="Arial"/>
        <family val="2"/>
      </rPr>
      <t>A4</t>
    </r>
  </si>
  <si>
    <r>
      <rPr>
        <sz val="9"/>
        <rFont val="Arial"/>
        <family val="2"/>
      </rPr>
      <t>INCRA</t>
    </r>
  </si>
  <si>
    <r>
      <rPr>
        <sz val="9"/>
        <rFont val="Arial"/>
        <family val="2"/>
      </rPr>
      <t>A5</t>
    </r>
  </si>
  <si>
    <r>
      <rPr>
        <sz val="9"/>
        <rFont val="Arial"/>
        <family val="2"/>
      </rPr>
      <t>SEBRAE</t>
    </r>
  </si>
  <si>
    <r>
      <rPr>
        <sz val="9"/>
        <rFont val="Arial"/>
        <family val="2"/>
      </rPr>
      <t>A6</t>
    </r>
  </si>
  <si>
    <r>
      <rPr>
        <sz val="9"/>
        <rFont val="Arial"/>
        <family val="2"/>
      </rPr>
      <t>Salário Educação</t>
    </r>
  </si>
  <si>
    <r>
      <rPr>
        <sz val="9"/>
        <rFont val="Arial"/>
        <family val="2"/>
      </rPr>
      <t>A7</t>
    </r>
  </si>
  <si>
    <r>
      <rPr>
        <sz val="9"/>
        <rFont val="Arial"/>
        <family val="2"/>
      </rPr>
      <t xml:space="preserve">Seguro Contra Acidentes de Trabalho </t>
    </r>
  </si>
  <si>
    <r>
      <rPr>
        <sz val="9"/>
        <rFont val="Arial"/>
        <family val="2"/>
      </rPr>
      <t>A8</t>
    </r>
  </si>
  <si>
    <r>
      <rPr>
        <sz val="9"/>
        <rFont val="Arial"/>
        <family val="2"/>
      </rPr>
      <t>FGTS</t>
    </r>
  </si>
  <si>
    <r>
      <rPr>
        <sz val="9"/>
        <rFont val="Arial"/>
        <family val="2"/>
      </rPr>
      <t>A9</t>
    </r>
  </si>
  <si>
    <r>
      <rPr>
        <sz val="9"/>
        <rFont val="Arial"/>
        <family val="2"/>
      </rPr>
      <t>SECONCI</t>
    </r>
  </si>
  <si>
    <r>
      <rPr>
        <b/>
        <sz val="9"/>
        <rFont val="Arial"/>
        <family val="2"/>
      </rPr>
      <t>TOTAL</t>
    </r>
  </si>
  <si>
    <r>
      <rPr>
        <b/>
        <sz val="9"/>
        <rFont val="Arial"/>
        <family val="2"/>
      </rPr>
      <t>B</t>
    </r>
  </si>
  <si>
    <r>
      <rPr>
        <b/>
        <sz val="9"/>
        <rFont val="Arial"/>
        <family val="2"/>
      </rPr>
      <t>GRUPO B</t>
    </r>
  </si>
  <si>
    <r>
      <rPr>
        <sz val="9"/>
        <rFont val="Arial"/>
        <family val="2"/>
      </rPr>
      <t>B1</t>
    </r>
  </si>
  <si>
    <r>
      <rPr>
        <sz val="9"/>
        <rFont val="Arial"/>
        <family val="2"/>
      </rPr>
      <t>Repouso Semanal Remunerado</t>
    </r>
  </si>
  <si>
    <r>
      <rPr>
        <sz val="9"/>
        <rFont val="Arial"/>
        <family val="2"/>
      </rPr>
      <t>B2</t>
    </r>
  </si>
  <si>
    <r>
      <rPr>
        <sz val="9"/>
        <rFont val="Arial"/>
        <family val="2"/>
      </rPr>
      <t>Feriados</t>
    </r>
  </si>
  <si>
    <r>
      <rPr>
        <sz val="9"/>
        <rFont val="Arial"/>
        <family val="2"/>
      </rPr>
      <t>B3</t>
    </r>
  </si>
  <si>
    <r>
      <rPr>
        <sz val="9"/>
        <rFont val="Arial"/>
        <family val="2"/>
      </rPr>
      <t>Auxílio - Enfermidade</t>
    </r>
  </si>
  <si>
    <r>
      <rPr>
        <sz val="9"/>
        <rFont val="Arial"/>
        <family val="2"/>
      </rPr>
      <t>B4</t>
    </r>
  </si>
  <si>
    <r>
      <rPr>
        <sz val="9"/>
        <rFont val="Arial"/>
        <family val="2"/>
      </rPr>
      <t>13º Salário</t>
    </r>
  </si>
  <si>
    <r>
      <rPr>
        <sz val="9"/>
        <rFont val="Arial"/>
        <family val="2"/>
      </rPr>
      <t>B5</t>
    </r>
  </si>
  <si>
    <r>
      <rPr>
        <sz val="9"/>
        <rFont val="Arial"/>
        <family val="2"/>
      </rPr>
      <t>Licença PaternidadE</t>
    </r>
  </si>
  <si>
    <r>
      <rPr>
        <sz val="9"/>
        <rFont val="Arial"/>
        <family val="2"/>
      </rPr>
      <t>B6</t>
    </r>
  </si>
  <si>
    <r>
      <rPr>
        <sz val="9"/>
        <rFont val="Arial"/>
        <family val="2"/>
      </rPr>
      <t>Faltas Justificadas</t>
    </r>
  </si>
  <si>
    <r>
      <rPr>
        <sz val="9"/>
        <rFont val="Arial"/>
        <family val="2"/>
      </rPr>
      <t>B7</t>
    </r>
  </si>
  <si>
    <r>
      <rPr>
        <sz val="9"/>
        <rFont val="Arial"/>
        <family val="2"/>
      </rPr>
      <t>Dias de Chuvas</t>
    </r>
  </si>
  <si>
    <r>
      <rPr>
        <sz val="9"/>
        <rFont val="Arial"/>
        <family val="2"/>
      </rPr>
      <t>B8</t>
    </r>
  </si>
  <si>
    <r>
      <rPr>
        <sz val="9"/>
        <rFont val="Arial"/>
        <family val="2"/>
      </rPr>
      <t>Auxílio Acidente de Trabalho</t>
    </r>
  </si>
  <si>
    <r>
      <rPr>
        <sz val="9"/>
        <rFont val="Arial"/>
        <family val="2"/>
      </rPr>
      <t>B9</t>
    </r>
  </si>
  <si>
    <r>
      <rPr>
        <sz val="9"/>
        <rFont val="Arial"/>
        <family val="2"/>
      </rPr>
      <t>Férias Gozadas</t>
    </r>
  </si>
  <si>
    <r>
      <rPr>
        <sz val="9"/>
        <rFont val="Arial"/>
        <family val="2"/>
      </rPr>
      <t>B10</t>
    </r>
  </si>
  <si>
    <r>
      <rPr>
        <sz val="9"/>
        <rFont val="Arial"/>
        <family val="2"/>
      </rPr>
      <t>Salário Maternidade</t>
    </r>
  </si>
  <si>
    <r>
      <rPr>
        <b/>
        <sz val="9"/>
        <rFont val="Arial"/>
        <family val="2"/>
      </rPr>
      <t>C</t>
    </r>
  </si>
  <si>
    <r>
      <rPr>
        <b/>
        <sz val="9"/>
        <rFont val="Arial"/>
        <family val="2"/>
      </rPr>
      <t>GRUPO C</t>
    </r>
  </si>
  <si>
    <r>
      <rPr>
        <sz val="9"/>
        <rFont val="Arial"/>
        <family val="2"/>
      </rPr>
      <t>C1</t>
    </r>
  </si>
  <si>
    <r>
      <rPr>
        <sz val="9"/>
        <rFont val="Arial"/>
        <family val="2"/>
      </rPr>
      <t>Aviso Prévio Indenizado</t>
    </r>
  </si>
  <si>
    <r>
      <rPr>
        <sz val="9"/>
        <rFont val="Arial"/>
        <family val="2"/>
      </rPr>
      <t>C2</t>
    </r>
  </si>
  <si>
    <r>
      <rPr>
        <sz val="9"/>
        <rFont val="Arial"/>
        <family val="2"/>
      </rPr>
      <t>Aviso Prévio Trabalhado</t>
    </r>
  </si>
  <si>
    <r>
      <rPr>
        <sz val="9"/>
        <rFont val="Arial"/>
        <family val="2"/>
      </rPr>
      <t>C3</t>
    </r>
  </si>
  <si>
    <r>
      <rPr>
        <sz val="9"/>
        <rFont val="Arial"/>
        <family val="2"/>
      </rPr>
      <t>Férias Indenizadas</t>
    </r>
  </si>
  <si>
    <r>
      <rPr>
        <sz val="9"/>
        <rFont val="Arial"/>
        <family val="2"/>
      </rPr>
      <t>C4</t>
    </r>
  </si>
  <si>
    <r>
      <rPr>
        <sz val="9"/>
        <rFont val="Arial"/>
        <family val="2"/>
      </rPr>
      <t>Depósito Rescisão Sem Justa Causa</t>
    </r>
  </si>
  <si>
    <r>
      <rPr>
        <sz val="9"/>
        <rFont val="Arial"/>
        <family val="2"/>
      </rPr>
      <t>C5</t>
    </r>
  </si>
  <si>
    <r>
      <rPr>
        <sz val="9"/>
        <rFont val="Arial"/>
        <family val="2"/>
      </rPr>
      <t>Indenização Adicional</t>
    </r>
  </si>
  <si>
    <r>
      <rPr>
        <b/>
        <sz val="9"/>
        <rFont val="Arial"/>
        <family val="2"/>
      </rPr>
      <t>D</t>
    </r>
  </si>
  <si>
    <r>
      <rPr>
        <b/>
        <sz val="9"/>
        <rFont val="Arial"/>
        <family val="2"/>
      </rPr>
      <t>GRUPO D</t>
    </r>
  </si>
  <si>
    <r>
      <rPr>
        <sz val="9"/>
        <rFont val="Arial"/>
        <family val="2"/>
      </rPr>
      <t>D1</t>
    </r>
  </si>
  <si>
    <r>
      <rPr>
        <sz val="9"/>
        <rFont val="Arial"/>
        <family val="2"/>
      </rPr>
      <t xml:space="preserve">Reincidência de Grupo A sobre Grupo B </t>
    </r>
  </si>
  <si>
    <r>
      <rPr>
        <sz val="9"/>
        <rFont val="Arial"/>
        <family val="2"/>
      </rPr>
      <t>D2</t>
    </r>
  </si>
  <si>
    <r>
      <rPr>
        <sz val="9"/>
        <rFont val="Arial"/>
        <family val="2"/>
      </rPr>
      <t>Reincidência de Grupo A sobre Aviso Prévio Trabalhado e Reincidência do FGTS sobre Aviso Prévio Indenizado</t>
    </r>
  </si>
  <si>
    <t>3.1</t>
  </si>
  <si>
    <t>DEMOLIÇÃO DE CONTRA-PISO, DE FORMA MANUAL, SEM REAPROVEITAMENTO</t>
  </si>
  <si>
    <t>SINAPI - JULHO/2020</t>
  </si>
  <si>
    <t>1.3</t>
  </si>
  <si>
    <t>INFRA-ESTRUTURA E SUPER-ESTRUTURA</t>
  </si>
  <si>
    <t>73965/009</t>
  </si>
  <si>
    <t>ESCAVACAO MANUAL DE VALA  DE 1,5 ATE 3M</t>
  </si>
  <si>
    <t>m3</t>
  </si>
  <si>
    <t>EXECUÇÃO DE ESTRUTURAS DE CONCRETO ARMADO</t>
  </si>
  <si>
    <t>1.4</t>
  </si>
  <si>
    <t>ALVENARIA</t>
  </si>
  <si>
    <t>ALVENARIA DE VEDAÇÃO DE BLOCOS CERÂMICOS FURADOS NA HORIZONTAL DE 9X19X19CM (ESPESSURA 9CM)</t>
  </si>
  <si>
    <t>LASTRO EM CONCRETO COM MATERIAL GRANULAR, APLICADO EM BLOCOS DE COROAMENTO, ESPESSURA 10CM(ARQUIBANCADAS)</t>
  </si>
  <si>
    <t>m2</t>
  </si>
  <si>
    <t xml:space="preserve">3.2 </t>
  </si>
  <si>
    <t xml:space="preserve">4.7 </t>
  </si>
  <si>
    <t xml:space="preserve">1.4.1 </t>
  </si>
  <si>
    <t xml:space="preserve">1.3.2 </t>
  </si>
  <si>
    <t xml:space="preserve">1.3.1 </t>
  </si>
  <si>
    <t xml:space="preserve">1.2 </t>
  </si>
  <si>
    <t>PINTURA COM TINTA ALQUÍDICA DE FUNDO (TIPO ZARCÃO) PULVERIZADA SOBRE SUPERFÍCIES METÁLICAS (EXCETO PERFIL) EXECUTADO EM OBRA</t>
  </si>
  <si>
    <t>4.8</t>
  </si>
  <si>
    <t>PINTURA COM TINTA EPOXÍDICA DE ACABAMENTO APLICADA A ROLO OU PINCEL SOBRE PERFIL METÁLICO EXECUTADO EM FÁBRICA (POR DEMÃO). AF_01/2020</t>
  </si>
  <si>
    <t>5.5</t>
  </si>
  <si>
    <t>INSTALAÇÕES ELETRICA</t>
  </si>
  <si>
    <t>5.5.1</t>
  </si>
  <si>
    <t>5.5.2</t>
  </si>
  <si>
    <t>5.5.3</t>
  </si>
  <si>
    <t>5.5.4</t>
  </si>
  <si>
    <t>74131/004</t>
  </si>
  <si>
    <t>74130/005</t>
  </si>
  <si>
    <t>74246/1</t>
  </si>
  <si>
    <t>QUADRO DE DISTRIBUICAO DE ENERGIA DE EMBUTIR, EM CHAPA METALICA</t>
  </si>
  <si>
    <t>DISJUNTOR TERMOMAGNETICO TRIPOLAR PADRAO NEMA (AMERICANO) 60 A 100A</t>
  </si>
  <si>
    <t>PONTO DE TOMADA RESIDENCIAL INCLUINDO TOMADA 10A/250V, CAIXA ELÉTRICA</t>
  </si>
  <si>
    <t>REFLETOR RETANGULAR FECHADO, COM LÂMPADA VAPOR METÁLICO 400 W</t>
  </si>
  <si>
    <t>unid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</si>
</sst>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0.00000000"/>
    <numFmt numFmtId="165" formatCode="#0.00"/>
    <numFmt numFmtId="166" formatCode="#,##0.0000"/>
  </numFmts>
  <fonts count="31">
    <font>
      <sz val="11"/>
      <color theme="1"/>
      <name val="Calibri"/>
      <family val="2"/>
      <scheme val="minor"/>
    </font>
    <font>
      <b/>
      <sz val="7"/>
      <color rgb="FF000000"/>
      <name val="Arial"/>
      <family val="2"/>
    </font>
    <font>
      <b/>
      <sz val="6"/>
      <color rgb="FF000000"/>
      <name val="Arial"/>
      <family val="2"/>
    </font>
    <font>
      <b/>
      <sz val="5"/>
      <color rgb="FF000000"/>
      <name val="Arial"/>
      <family val="2"/>
    </font>
    <font>
      <sz val="9"/>
      <color rgb="FF000000"/>
      <name val="SansSerif"/>
      <family val="2"/>
    </font>
    <font>
      <b/>
      <sz val="5"/>
      <color rgb="FF000000"/>
      <name val="SansSerif"/>
      <family val="2"/>
    </font>
    <font>
      <sz val="6"/>
      <color rgb="FF000000"/>
      <name val="SansSerif"/>
      <family val="2"/>
    </font>
    <font>
      <b/>
      <sz val="9"/>
      <color rgb="FF000000"/>
      <name val="Arial"/>
      <family val="2"/>
    </font>
    <font>
      <b/>
      <sz val="8"/>
      <name val="Arial"/>
      <family val="2"/>
    </font>
    <font>
      <b/>
      <sz val="7"/>
      <name val="Arial"/>
      <family val="2"/>
    </font>
    <font>
      <b/>
      <sz val="6"/>
      <name val="Arial"/>
      <family val="2"/>
    </font>
    <font>
      <b/>
      <sz val="6"/>
      <name val="Calibri"/>
      <family val="2"/>
    </font>
    <font>
      <sz val="7"/>
      <name val="Calibri"/>
      <family val="2"/>
    </font>
    <font>
      <b/>
      <sz val="10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name val="Arial"/>
      <family val="2"/>
    </font>
    <font>
      <sz val="8"/>
      <color theme="1"/>
      <name val="Calibri"/>
      <family val="2"/>
      <scheme val="minor"/>
    </font>
    <font>
      <b/>
      <sz val="9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SansSerif"/>
      <family val="2"/>
    </font>
    <font>
      <sz val="10"/>
      <name val="Calibri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SansSerif"/>
      <family val="2"/>
    </font>
    <font>
      <b/>
      <sz val="10"/>
      <color rgb="FF000000"/>
      <name val="Arial"/>
      <family val="2"/>
    </font>
    <font>
      <sz val="9"/>
      <color rgb="FF000000"/>
      <name val="Arial"/>
      <family val="2"/>
    </font>
    <font>
      <sz val="9"/>
      <name val="Arial"/>
      <family val="2"/>
    </font>
    <font>
      <sz val="8"/>
      <name val="Calibri"/>
      <family val="2"/>
      <scheme val="minor"/>
    </font>
  </fonts>
  <fills count="65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CCCCCC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CCCCCC"/>
      </patternFill>
    </fill>
    <fill>
      <patternFill patternType="solid">
        <fgColor rgb="FFCCCCCC"/>
      </patternFill>
    </fill>
    <fill>
      <patternFill patternType="solid">
        <fgColor rgb="FFCCCCCC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DFDFD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DFDFDF"/>
      </patternFill>
    </fill>
    <fill>
      <patternFill patternType="none"/>
    </fill>
    <fill>
      <patternFill patternType="solid">
        <fgColor rgb="FFDFDFDF"/>
      </patternFill>
    </fill>
    <fill>
      <patternFill patternType="solid">
        <fgColor rgb="FFDFDFDF"/>
      </patternFill>
    </fill>
    <fill>
      <patternFill patternType="solid">
        <fgColor rgb="FFDFDFDF"/>
      </patternFill>
    </fill>
    <fill>
      <patternFill patternType="solid">
        <fgColor rgb="FFDFDFDF"/>
      </patternFill>
    </fill>
    <fill>
      <patternFill patternType="solid">
        <fgColor rgb="FFDFDFD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8">
    <xf numFmtId="0" fontId="0" fillId="0" borderId="0" xfId="0"/>
    <xf numFmtId="0" fontId="0" fillId="3" borderId="0" xfId="0" applyFill="1" applyAlignment="1" applyProtection="1">
      <alignment wrapText="1"/>
      <protection locked="0"/>
    </xf>
    <xf numFmtId="4" fontId="2" fillId="9" borderId="2" xfId="0" applyNumberFormat="1" applyFont="1" applyFill="1" applyBorder="1" applyAlignment="1">
      <alignment horizontal="right" vertical="center" wrapText="1"/>
    </xf>
    <xf numFmtId="0" fontId="3" fillId="26" borderId="2" xfId="0" applyFont="1" applyFill="1" applyBorder="1" applyAlignment="1">
      <alignment horizontal="center" vertical="center" wrapText="1"/>
    </xf>
    <xf numFmtId="0" fontId="6" fillId="27" borderId="2" xfId="0" applyFont="1" applyFill="1" applyBorder="1" applyAlignment="1">
      <alignment horizontal="center" vertical="top" wrapText="1"/>
    </xf>
    <xf numFmtId="0" fontId="6" fillId="28" borderId="2" xfId="0" applyFont="1" applyFill="1" applyBorder="1" applyAlignment="1">
      <alignment horizontal="justify" vertical="top" wrapText="1"/>
    </xf>
    <xf numFmtId="164" fontId="6" fillId="29" borderId="2" xfId="0" applyNumberFormat="1" applyFont="1" applyFill="1" applyBorder="1" applyAlignment="1">
      <alignment horizontal="right" vertical="top" wrapText="1"/>
    </xf>
    <xf numFmtId="165" fontId="6" fillId="30" borderId="2" xfId="0" applyNumberFormat="1" applyFont="1" applyFill="1" applyBorder="1" applyAlignment="1">
      <alignment horizontal="right" vertical="top" wrapText="1"/>
    </xf>
    <xf numFmtId="165" fontId="5" fillId="33" borderId="2" xfId="0" applyNumberFormat="1" applyFont="1" applyFill="1" applyBorder="1" applyAlignment="1">
      <alignment horizontal="right" vertical="top" wrapText="1"/>
    </xf>
    <xf numFmtId="0" fontId="14" fillId="6" borderId="2" xfId="0" applyFont="1" applyFill="1" applyBorder="1" applyAlignment="1">
      <alignment horizontal="center" vertical="center" wrapText="1"/>
    </xf>
    <xf numFmtId="0" fontId="14" fillId="7" borderId="2" xfId="0" applyFont="1" applyFill="1" applyBorder="1" applyAlignment="1">
      <alignment horizontal="center" vertical="center" wrapText="1"/>
    </xf>
    <xf numFmtId="4" fontId="14" fillId="9" borderId="2" xfId="0" applyNumberFormat="1" applyFont="1" applyFill="1" applyBorder="1" applyAlignment="1">
      <alignment horizontal="right" vertical="center" wrapText="1"/>
    </xf>
    <xf numFmtId="0" fontId="15" fillId="10" borderId="2" xfId="0" applyFont="1" applyFill="1" applyBorder="1" applyAlignment="1">
      <alignment horizontal="center" vertical="center" wrapText="1"/>
    </xf>
    <xf numFmtId="0" fontId="15" fillId="11" borderId="2" xfId="0" applyFont="1" applyFill="1" applyBorder="1" applyAlignment="1">
      <alignment horizontal="center" vertical="center" wrapText="1"/>
    </xf>
    <xf numFmtId="0" fontId="15" fillId="12" borderId="2" xfId="0" applyFont="1" applyFill="1" applyBorder="1" applyAlignment="1">
      <alignment horizontal="justify" vertical="center" wrapText="1"/>
    </xf>
    <xf numFmtId="4" fontId="15" fillId="13" borderId="2" xfId="0" applyNumberFormat="1" applyFont="1" applyFill="1" applyBorder="1" applyAlignment="1">
      <alignment horizontal="right" vertical="center" wrapText="1"/>
    </xf>
    <xf numFmtId="0" fontId="17" fillId="3" borderId="0" xfId="0" applyFont="1" applyFill="1" applyAlignment="1" applyProtection="1">
      <alignment horizontal="center" wrapText="1"/>
      <protection locked="0"/>
    </xf>
    <xf numFmtId="0" fontId="17" fillId="3" borderId="0" xfId="0" applyFont="1" applyFill="1" applyAlignment="1" applyProtection="1">
      <alignment wrapText="1"/>
      <protection locked="0"/>
    </xf>
    <xf numFmtId="0" fontId="17" fillId="0" borderId="0" xfId="0" applyFont="1"/>
    <xf numFmtId="0" fontId="7" fillId="17" borderId="10" xfId="0" applyFont="1" applyFill="1" applyBorder="1" applyAlignment="1">
      <alignment horizontal="center" vertical="center" wrapText="1"/>
    </xf>
    <xf numFmtId="4" fontId="7" fillId="19" borderId="10" xfId="0" applyNumberFormat="1" applyFont="1" applyFill="1" applyBorder="1" applyAlignment="1">
      <alignment horizontal="right" vertical="center" wrapText="1"/>
    </xf>
    <xf numFmtId="0" fontId="19" fillId="3" borderId="0" xfId="0" applyFont="1" applyFill="1" applyAlignment="1" applyProtection="1">
      <alignment wrapText="1"/>
      <protection locked="0"/>
    </xf>
    <xf numFmtId="0" fontId="7" fillId="14" borderId="10" xfId="0" applyFont="1" applyFill="1" applyBorder="1" applyAlignment="1">
      <alignment horizontal="right" vertical="center" wrapText="1"/>
    </xf>
    <xf numFmtId="4" fontId="7" fillId="19" borderId="10" xfId="0" applyNumberFormat="1" applyFont="1" applyFill="1" applyBorder="1" applyAlignment="1">
      <alignment horizontal="center" vertical="center" wrapText="1"/>
    </xf>
    <xf numFmtId="0" fontId="14" fillId="7" borderId="2" xfId="0" applyFont="1" applyFill="1" applyBorder="1" applyAlignment="1">
      <alignment horizontal="left" vertical="center" wrapText="1"/>
    </xf>
    <xf numFmtId="0" fontId="14" fillId="8" borderId="2" xfId="0" applyFont="1" applyFill="1" applyBorder="1" applyAlignment="1" applyProtection="1">
      <alignment horizontal="left" vertical="center" wrapText="1"/>
      <protection locked="0"/>
    </xf>
    <xf numFmtId="0" fontId="16" fillId="11" borderId="2" xfId="0" applyFont="1" applyFill="1" applyBorder="1" applyAlignment="1">
      <alignment horizontal="center" vertical="center" wrapText="1"/>
    </xf>
    <xf numFmtId="0" fontId="16" fillId="12" borderId="2" xfId="0" applyFont="1" applyFill="1" applyBorder="1" applyAlignment="1">
      <alignment horizontal="justify" vertical="center" wrapText="1"/>
    </xf>
    <xf numFmtId="0" fontId="12" fillId="28" borderId="2" xfId="0" applyFont="1" applyFill="1" applyBorder="1" applyAlignment="1">
      <alignment horizontal="justify" vertical="top" wrapText="1"/>
    </xf>
    <xf numFmtId="0" fontId="0" fillId="3" borderId="1" xfId="0" applyFill="1" applyBorder="1" applyAlignment="1" applyProtection="1">
      <alignment wrapText="1"/>
      <protection locked="0"/>
    </xf>
    <xf numFmtId="0" fontId="20" fillId="37" borderId="2" xfId="0" applyFont="1" applyFill="1" applyBorder="1" applyAlignment="1">
      <alignment horizontal="center" vertical="center" wrapText="1"/>
    </xf>
    <xf numFmtId="4" fontId="22" fillId="41" borderId="3" xfId="0" applyNumberFormat="1" applyFont="1" applyFill="1" applyBorder="1" applyAlignment="1">
      <alignment horizontal="right" vertical="center" wrapText="1"/>
    </xf>
    <xf numFmtId="0" fontId="24" fillId="42" borderId="3" xfId="0" applyFont="1" applyFill="1" applyBorder="1" applyAlignment="1" applyProtection="1">
      <alignment wrapText="1"/>
      <protection locked="0"/>
    </xf>
    <xf numFmtId="4" fontId="22" fillId="46" borderId="2" xfId="0" applyNumberFormat="1" applyFont="1" applyFill="1" applyBorder="1" applyAlignment="1">
      <alignment horizontal="right" vertical="center" wrapText="1"/>
    </xf>
    <xf numFmtId="0" fontId="24" fillId="47" borderId="4" xfId="0" applyFont="1" applyFill="1" applyBorder="1" applyAlignment="1" applyProtection="1">
      <alignment wrapText="1"/>
      <protection locked="0"/>
    </xf>
    <xf numFmtId="4" fontId="27" fillId="50" borderId="12" xfId="0" applyNumberFormat="1" applyFont="1" applyFill="1" applyBorder="1" applyAlignment="1">
      <alignment horizontal="right" vertical="center" wrapText="1"/>
    </xf>
    <xf numFmtId="4" fontId="27" fillId="50" borderId="3" xfId="0" applyNumberFormat="1" applyFont="1" applyFill="1" applyBorder="1" applyAlignment="1">
      <alignment horizontal="right" vertical="center" wrapText="1"/>
    </xf>
    <xf numFmtId="4" fontId="27" fillId="46" borderId="7" xfId="0" applyNumberFormat="1" applyFont="1" applyFill="1" applyBorder="1" applyAlignment="1">
      <alignment horizontal="right" vertical="center" wrapText="1"/>
    </xf>
    <xf numFmtId="4" fontId="27" fillId="46" borderId="2" xfId="0" applyNumberFormat="1" applyFont="1" applyFill="1" applyBorder="1" applyAlignment="1">
      <alignment horizontal="right" vertical="center" wrapText="1"/>
    </xf>
    <xf numFmtId="0" fontId="27" fillId="53" borderId="10" xfId="0" applyFont="1" applyFill="1" applyBorder="1" applyAlignment="1">
      <alignment horizontal="center" vertical="center" wrapText="1"/>
    </xf>
    <xf numFmtId="0" fontId="24" fillId="3" borderId="10" xfId="0" applyFont="1" applyFill="1" applyBorder="1" applyAlignment="1" applyProtection="1">
      <alignment wrapText="1"/>
      <protection locked="0"/>
    </xf>
    <xf numFmtId="0" fontId="27" fillId="54" borderId="10" xfId="0" applyFont="1" applyFill="1" applyBorder="1" applyAlignment="1">
      <alignment horizontal="left" vertical="top" wrapText="1"/>
    </xf>
    <xf numFmtId="0" fontId="22" fillId="55" borderId="10" xfId="0" applyFont="1" applyFill="1" applyBorder="1" applyAlignment="1">
      <alignment horizontal="center" vertical="top" wrapText="1"/>
    </xf>
    <xf numFmtId="0" fontId="22" fillId="56" borderId="10" xfId="0" applyFont="1" applyFill="1" applyBorder="1" applyAlignment="1">
      <alignment horizontal="left" vertical="top" wrapText="1"/>
    </xf>
    <xf numFmtId="166" fontId="22" fillId="57" borderId="10" xfId="0" applyNumberFormat="1" applyFont="1" applyFill="1" applyBorder="1" applyAlignment="1">
      <alignment horizontal="right" vertical="top" wrapText="1"/>
    </xf>
    <xf numFmtId="0" fontId="27" fillId="58" borderId="10" xfId="0" applyFont="1" applyFill="1" applyBorder="1" applyAlignment="1">
      <alignment horizontal="right" vertical="center" wrapText="1"/>
    </xf>
    <xf numFmtId="166" fontId="27" fillId="59" borderId="10" xfId="0" applyNumberFormat="1" applyFont="1" applyFill="1" applyBorder="1" applyAlignment="1">
      <alignment horizontal="right" vertical="top" wrapText="1"/>
    </xf>
    <xf numFmtId="0" fontId="27" fillId="60" borderId="10" xfId="0" applyFont="1" applyFill="1" applyBorder="1" applyAlignment="1">
      <alignment horizontal="center" vertical="top" wrapText="1"/>
    </xf>
    <xf numFmtId="0" fontId="7" fillId="53" borderId="10" xfId="0" applyFont="1" applyFill="1" applyBorder="1" applyAlignment="1">
      <alignment horizontal="center" vertical="center" wrapText="1"/>
    </xf>
    <xf numFmtId="0" fontId="7" fillId="63" borderId="10" xfId="0" applyFont="1" applyFill="1" applyBorder="1" applyAlignment="1">
      <alignment horizontal="center" vertical="center" wrapText="1"/>
    </xf>
    <xf numFmtId="0" fontId="19" fillId="3" borderId="10" xfId="0" applyFont="1" applyFill="1" applyBorder="1" applyAlignment="1" applyProtection="1">
      <alignment wrapText="1"/>
      <protection locked="0"/>
    </xf>
    <xf numFmtId="0" fontId="7" fillId="60" borderId="10" xfId="0" applyFont="1" applyFill="1" applyBorder="1" applyAlignment="1">
      <alignment horizontal="center" vertical="top" wrapText="1"/>
    </xf>
    <xf numFmtId="0" fontId="7" fillId="54" borderId="10" xfId="0" applyFont="1" applyFill="1" applyBorder="1" applyAlignment="1">
      <alignment horizontal="left" vertical="top" wrapText="1"/>
    </xf>
    <xf numFmtId="0" fontId="28" fillId="55" borderId="10" xfId="0" applyFont="1" applyFill="1" applyBorder="1" applyAlignment="1">
      <alignment horizontal="center" vertical="top" wrapText="1"/>
    </xf>
    <xf numFmtId="0" fontId="28" fillId="56" borderId="10" xfId="0" applyFont="1" applyFill="1" applyBorder="1" applyAlignment="1">
      <alignment horizontal="left" vertical="top" wrapText="1"/>
    </xf>
    <xf numFmtId="166" fontId="28" fillId="57" borderId="10" xfId="0" applyNumberFormat="1" applyFont="1" applyFill="1" applyBorder="1" applyAlignment="1">
      <alignment horizontal="right" vertical="top" wrapText="1"/>
    </xf>
    <xf numFmtId="0" fontId="7" fillId="58" borderId="10" xfId="0" applyFont="1" applyFill="1" applyBorder="1" applyAlignment="1">
      <alignment horizontal="right" vertical="center" wrapText="1"/>
    </xf>
    <xf numFmtId="166" fontId="7" fillId="59" borderId="10" xfId="0" applyNumberFormat="1" applyFont="1" applyFill="1" applyBorder="1" applyAlignment="1">
      <alignment horizontal="right" vertical="top" wrapText="1"/>
    </xf>
    <xf numFmtId="0" fontId="16" fillId="10" borderId="2" xfId="0" applyFont="1" applyFill="1" applyBorder="1" applyAlignment="1">
      <alignment horizontal="center" vertical="center" wrapText="1"/>
    </xf>
    <xf numFmtId="4" fontId="15" fillId="13" borderId="3" xfId="0" applyNumberFormat="1" applyFont="1" applyFill="1" applyBorder="1" applyAlignment="1">
      <alignment horizontal="right" vertical="center" wrapText="1"/>
    </xf>
    <xf numFmtId="4" fontId="15" fillId="13" borderId="10" xfId="0" applyNumberFormat="1" applyFont="1" applyFill="1" applyBorder="1" applyAlignment="1">
      <alignment horizontal="right" vertical="center" wrapText="1"/>
    </xf>
    <xf numFmtId="0" fontId="15" fillId="11" borderId="3" xfId="0" applyFont="1" applyFill="1" applyBorder="1" applyAlignment="1">
      <alignment horizontal="center" vertical="center" wrapText="1"/>
    </xf>
    <xf numFmtId="4" fontId="14" fillId="9" borderId="4" xfId="0" applyNumberFormat="1" applyFont="1" applyFill="1" applyBorder="1" applyAlignment="1">
      <alignment horizontal="right" vertical="center" wrapText="1"/>
    </xf>
    <xf numFmtId="0" fontId="14" fillId="7" borderId="10" xfId="0" applyFont="1" applyFill="1" applyBorder="1" applyAlignment="1">
      <alignment horizontal="left" vertical="center" wrapText="1"/>
    </xf>
    <xf numFmtId="4" fontId="14" fillId="9" borderId="10" xfId="0" applyNumberFormat="1" applyFont="1" applyFill="1" applyBorder="1" applyAlignment="1">
      <alignment horizontal="right" vertical="center" wrapText="1"/>
    </xf>
    <xf numFmtId="0" fontId="16" fillId="10" borderId="3" xfId="0" applyFont="1" applyFill="1" applyBorder="1" applyAlignment="1">
      <alignment horizontal="center" vertical="center" wrapText="1"/>
    </xf>
    <xf numFmtId="0" fontId="14" fillId="7" borderId="4" xfId="0" applyFont="1" applyFill="1" applyBorder="1" applyAlignment="1">
      <alignment horizontal="center" vertical="center" wrapText="1"/>
    </xf>
    <xf numFmtId="0" fontId="14" fillId="7" borderId="10" xfId="0" applyFont="1" applyFill="1" applyBorder="1" applyAlignment="1">
      <alignment horizontal="center" vertical="center" wrapText="1"/>
    </xf>
    <xf numFmtId="0" fontId="16" fillId="11" borderId="3" xfId="0" applyFont="1" applyFill="1" applyBorder="1" applyAlignment="1">
      <alignment horizontal="center" vertical="center" wrapText="1"/>
    </xf>
    <xf numFmtId="0" fontId="16" fillId="12" borderId="3" xfId="0" applyFont="1" applyFill="1" applyBorder="1" applyAlignment="1">
      <alignment horizontal="justify" vertical="center" wrapText="1"/>
    </xf>
    <xf numFmtId="0" fontId="16" fillId="10" borderId="10" xfId="0" applyFont="1" applyFill="1" applyBorder="1" applyAlignment="1">
      <alignment horizontal="center" vertical="center" wrapText="1"/>
    </xf>
    <xf numFmtId="0" fontId="16" fillId="11" borderId="10" xfId="0" applyFont="1" applyFill="1" applyBorder="1" applyAlignment="1">
      <alignment horizontal="center" vertical="center" wrapText="1"/>
    </xf>
    <xf numFmtId="0" fontId="16" fillId="12" borderId="10" xfId="0" applyFont="1" applyFill="1" applyBorder="1" applyAlignment="1">
      <alignment horizontal="justify" vertical="center" wrapText="1"/>
    </xf>
    <xf numFmtId="0" fontId="15" fillId="11" borderId="10" xfId="0" applyFont="1" applyFill="1" applyBorder="1" applyAlignment="1">
      <alignment horizontal="center" vertical="center" wrapText="1"/>
    </xf>
    <xf numFmtId="0" fontId="0" fillId="64" borderId="19" xfId="0" applyFill="1" applyBorder="1"/>
    <xf numFmtId="0" fontId="0" fillId="64" borderId="1" xfId="0" applyFill="1" applyBorder="1"/>
    <xf numFmtId="0" fontId="0" fillId="64" borderId="20" xfId="0" applyFill="1" applyBorder="1"/>
    <xf numFmtId="0" fontId="0" fillId="64" borderId="21" xfId="0" applyFill="1" applyBorder="1"/>
    <xf numFmtId="0" fontId="0" fillId="64" borderId="22" xfId="0" applyFill="1" applyBorder="1"/>
    <xf numFmtId="0" fontId="0" fillId="64" borderId="23" xfId="0" applyFill="1" applyBorder="1"/>
    <xf numFmtId="0" fontId="17" fillId="64" borderId="1" xfId="0" applyFont="1" applyFill="1" applyBorder="1"/>
    <xf numFmtId="0" fontId="0" fillId="64" borderId="16" xfId="0" applyFill="1" applyBorder="1"/>
    <xf numFmtId="0" fontId="0" fillId="64" borderId="17" xfId="0" applyFill="1" applyBorder="1"/>
    <xf numFmtId="0" fontId="0" fillId="64" borderId="18" xfId="0" applyFill="1" applyBorder="1"/>
    <xf numFmtId="0" fontId="17" fillId="64" borderId="19" xfId="0" applyFont="1" applyFill="1" applyBorder="1"/>
    <xf numFmtId="0" fontId="17" fillId="64" borderId="20" xfId="0" applyFont="1" applyFill="1" applyBorder="1"/>
    <xf numFmtId="4" fontId="26" fillId="49" borderId="10" xfId="0" applyNumberFormat="1" applyFont="1" applyFill="1" applyBorder="1" applyAlignment="1">
      <alignment horizontal="right" vertical="center" wrapText="1"/>
    </xf>
    <xf numFmtId="0" fontId="26" fillId="52" borderId="10" xfId="0" applyFont="1" applyFill="1" applyBorder="1" applyAlignment="1" applyProtection="1">
      <alignment horizontal="right" vertical="center" wrapText="1"/>
      <protection locked="0"/>
    </xf>
    <xf numFmtId="0" fontId="25" fillId="48" borderId="5" xfId="0" applyFont="1" applyFill="1" applyBorder="1" applyAlignment="1" applyProtection="1">
      <alignment horizontal="left" wrapText="1"/>
      <protection locked="0"/>
    </xf>
    <xf numFmtId="0" fontId="25" fillId="48" borderId="6" xfId="0" applyFont="1" applyFill="1" applyBorder="1" applyAlignment="1" applyProtection="1">
      <alignment horizontal="left" wrapText="1"/>
      <protection locked="0"/>
    </xf>
    <xf numFmtId="0" fontId="25" fillId="48" borderId="11" xfId="0" applyFont="1" applyFill="1" applyBorder="1" applyAlignment="1" applyProtection="1">
      <alignment horizontal="left" wrapText="1"/>
      <protection locked="0"/>
    </xf>
    <xf numFmtId="0" fontId="25" fillId="48" borderId="1" xfId="0" applyFont="1" applyFill="1" applyBorder="1" applyAlignment="1" applyProtection="1">
      <alignment horizontal="left" wrapText="1"/>
      <protection locked="0"/>
    </xf>
    <xf numFmtId="0" fontId="25" fillId="51" borderId="8" xfId="0" applyFont="1" applyFill="1" applyBorder="1" applyAlignment="1" applyProtection="1">
      <alignment horizontal="left" wrapText="1"/>
      <protection locked="0"/>
    </xf>
    <xf numFmtId="0" fontId="25" fillId="51" borderId="9" xfId="0" applyFont="1" applyFill="1" applyBorder="1" applyAlignment="1" applyProtection="1">
      <alignment horizontal="left" wrapText="1"/>
      <protection locked="0"/>
    </xf>
    <xf numFmtId="0" fontId="20" fillId="38" borderId="2" xfId="0" applyFont="1" applyFill="1" applyBorder="1" applyAlignment="1">
      <alignment horizontal="center" vertical="center" wrapText="1"/>
    </xf>
    <xf numFmtId="0" fontId="20" fillId="43" borderId="2" xfId="0" applyFont="1" applyFill="1" applyBorder="1" applyAlignment="1" applyProtection="1">
      <alignment horizontal="center" vertical="center" wrapText="1"/>
      <protection locked="0"/>
    </xf>
    <xf numFmtId="0" fontId="22" fillId="39" borderId="2" xfId="0" applyFont="1" applyFill="1" applyBorder="1" applyAlignment="1">
      <alignment horizontal="left" vertical="center" wrapText="1"/>
    </xf>
    <xf numFmtId="0" fontId="22" fillId="44" borderId="2" xfId="0" applyFont="1" applyFill="1" applyBorder="1" applyAlignment="1" applyProtection="1">
      <alignment horizontal="left" vertical="center" wrapText="1"/>
      <protection locked="0"/>
    </xf>
    <xf numFmtId="4" fontId="22" fillId="40" borderId="2" xfId="0" applyNumberFormat="1" applyFont="1" applyFill="1" applyBorder="1" applyAlignment="1">
      <alignment horizontal="right" vertical="center" wrapText="1"/>
    </xf>
    <xf numFmtId="0" fontId="22" fillId="45" borderId="2" xfId="0" applyFont="1" applyFill="1" applyBorder="1" applyAlignment="1" applyProtection="1">
      <alignment horizontal="right" vertical="center" wrapText="1"/>
      <protection locked="0"/>
    </xf>
    <xf numFmtId="0" fontId="22" fillId="45" borderId="3" xfId="0" applyFont="1" applyFill="1" applyBorder="1" applyAlignment="1" applyProtection="1">
      <alignment horizontal="right" vertical="center" wrapText="1"/>
      <protection locked="0"/>
    </xf>
    <xf numFmtId="4" fontId="22" fillId="40" borderId="3" xfId="0" applyNumberFormat="1" applyFont="1" applyFill="1" applyBorder="1" applyAlignment="1">
      <alignment horizontal="right" vertical="center" wrapText="1"/>
    </xf>
    <xf numFmtId="4" fontId="22" fillId="40" borderId="4" xfId="0" applyNumberFormat="1" applyFont="1" applyFill="1" applyBorder="1" applyAlignment="1">
      <alignment horizontal="right" vertical="center" wrapText="1"/>
    </xf>
    <xf numFmtId="0" fontId="0" fillId="2" borderId="1" xfId="0" applyFill="1" applyBorder="1" applyAlignment="1" applyProtection="1">
      <alignment horizontal="left" vertical="top" wrapText="1"/>
      <protection locked="0"/>
    </xf>
    <xf numFmtId="0" fontId="14" fillId="14" borderId="1" xfId="0" applyFont="1" applyFill="1" applyBorder="1" applyAlignment="1">
      <alignment horizontal="right" vertical="center" wrapText="1"/>
    </xf>
    <xf numFmtId="0" fontId="14" fillId="15" borderId="1" xfId="0" applyFont="1" applyFill="1" applyBorder="1" applyAlignment="1" applyProtection="1">
      <alignment horizontal="right" vertical="center" wrapText="1"/>
      <protection locked="0"/>
    </xf>
    <xf numFmtId="0" fontId="14" fillId="7" borderId="2" xfId="0" applyFont="1" applyFill="1" applyBorder="1" applyAlignment="1">
      <alignment horizontal="left" vertical="center" wrapText="1"/>
    </xf>
    <xf numFmtId="0" fontId="14" fillId="8" borderId="2" xfId="0" applyFont="1" applyFill="1" applyBorder="1" applyAlignment="1" applyProtection="1">
      <alignment horizontal="left" vertical="center" wrapText="1"/>
      <protection locked="0"/>
    </xf>
    <xf numFmtId="0" fontId="14" fillId="7" borderId="13" xfId="0" applyFont="1" applyFill="1" applyBorder="1" applyAlignment="1">
      <alignment horizontal="left" vertical="center" wrapText="1"/>
    </xf>
    <xf numFmtId="0" fontId="14" fillId="7" borderId="14" xfId="0" applyFont="1" applyFill="1" applyBorder="1" applyAlignment="1">
      <alignment horizontal="left" vertical="center" wrapText="1"/>
    </xf>
    <xf numFmtId="0" fontId="14" fillId="7" borderId="7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right" vertical="center" wrapText="1"/>
    </xf>
    <xf numFmtId="0" fontId="1" fillId="5" borderId="1" xfId="0" applyFont="1" applyFill="1" applyBorder="1" applyAlignment="1" applyProtection="1">
      <alignment horizontal="right" vertical="center" wrapText="1"/>
      <protection locked="0"/>
    </xf>
    <xf numFmtId="0" fontId="14" fillId="7" borderId="8" xfId="0" applyFont="1" applyFill="1" applyBorder="1" applyAlignment="1">
      <alignment horizontal="left" vertical="center" wrapText="1"/>
    </xf>
    <xf numFmtId="0" fontId="14" fillId="7" borderId="9" xfId="0" applyFont="1" applyFill="1" applyBorder="1" applyAlignment="1">
      <alignment horizontal="left" vertical="center" wrapText="1"/>
    </xf>
    <xf numFmtId="0" fontId="14" fillId="7" borderId="15" xfId="0" applyFont="1" applyFill="1" applyBorder="1" applyAlignment="1">
      <alignment horizontal="left" vertical="center" wrapText="1"/>
    </xf>
    <xf numFmtId="0" fontId="7" fillId="17" borderId="10" xfId="0" applyFont="1" applyFill="1" applyBorder="1" applyAlignment="1">
      <alignment horizontal="left" vertical="center" wrapText="1"/>
    </xf>
    <xf numFmtId="0" fontId="7" fillId="18" borderId="10" xfId="0" applyFont="1" applyFill="1" applyBorder="1" applyAlignment="1" applyProtection="1">
      <alignment horizontal="left" vertical="center" wrapText="1"/>
      <protection locked="0"/>
    </xf>
    <xf numFmtId="0" fontId="0" fillId="16" borderId="1" xfId="0" applyFill="1" applyBorder="1" applyAlignment="1" applyProtection="1">
      <alignment horizontal="left" vertical="top" wrapText="1"/>
      <protection locked="0"/>
    </xf>
    <xf numFmtId="0" fontId="2" fillId="34" borderId="2" xfId="0" applyFont="1" applyFill="1" applyBorder="1" applyAlignment="1">
      <alignment horizontal="right" vertical="center" wrapText="1"/>
    </xf>
    <xf numFmtId="0" fontId="2" fillId="35" borderId="2" xfId="0" applyFont="1" applyFill="1" applyBorder="1" applyAlignment="1" applyProtection="1">
      <alignment horizontal="right" vertical="center" wrapText="1"/>
      <protection locked="0"/>
    </xf>
    <xf numFmtId="0" fontId="5" fillId="24" borderId="2" xfId="0" applyFont="1" applyFill="1" applyBorder="1" applyAlignment="1">
      <alignment horizontal="left" vertical="center" wrapText="1"/>
    </xf>
    <xf numFmtId="0" fontId="5" fillId="25" borderId="2" xfId="0" applyFont="1" applyFill="1" applyBorder="1" applyAlignment="1" applyProtection="1">
      <alignment horizontal="left" vertical="center" wrapText="1"/>
      <protection locked="0"/>
    </xf>
    <xf numFmtId="0" fontId="5" fillId="31" borderId="2" xfId="0" applyFont="1" applyFill="1" applyBorder="1" applyAlignment="1">
      <alignment horizontal="right" vertical="top" wrapText="1"/>
    </xf>
    <xf numFmtId="0" fontId="5" fillId="32" borderId="2" xfId="0" applyFont="1" applyFill="1" applyBorder="1" applyAlignment="1" applyProtection="1">
      <alignment horizontal="right" vertical="top" wrapText="1"/>
      <protection locked="0"/>
    </xf>
    <xf numFmtId="0" fontId="4" fillId="20" borderId="1" xfId="0" applyFont="1" applyFill="1" applyBorder="1" applyAlignment="1">
      <alignment horizontal="left" vertical="top" wrapText="1"/>
    </xf>
    <xf numFmtId="0" fontId="4" fillId="21" borderId="1" xfId="0" applyFont="1" applyFill="1" applyBorder="1" applyAlignment="1" applyProtection="1">
      <alignment horizontal="left" vertical="top" wrapText="1"/>
      <protection locked="0"/>
    </xf>
    <xf numFmtId="0" fontId="1" fillId="22" borderId="2" xfId="0" applyFont="1" applyFill="1" applyBorder="1" applyAlignment="1">
      <alignment horizontal="left" vertical="center" wrapText="1"/>
    </xf>
    <xf numFmtId="0" fontId="1" fillId="23" borderId="2" xfId="0" applyFont="1" applyFill="1" applyBorder="1" applyAlignment="1" applyProtection="1">
      <alignment horizontal="left" vertical="center" wrapText="1"/>
      <protection locked="0"/>
    </xf>
    <xf numFmtId="0" fontId="0" fillId="36" borderId="1" xfId="0" applyFill="1" applyBorder="1" applyAlignment="1" applyProtection="1">
      <alignment wrapText="1"/>
      <protection locked="0"/>
    </xf>
    <xf numFmtId="0" fontId="8" fillId="22" borderId="2" xfId="0" applyFont="1" applyFill="1" applyBorder="1" applyAlignment="1">
      <alignment horizontal="left" vertical="center" wrapText="1"/>
    </xf>
    <xf numFmtId="0" fontId="27" fillId="4" borderId="10" xfId="0" applyFont="1" applyFill="1" applyBorder="1" applyAlignment="1">
      <alignment horizontal="right" vertical="center" wrapText="1"/>
    </xf>
    <xf numFmtId="0" fontId="27" fillId="5" borderId="10" xfId="0" applyFont="1" applyFill="1" applyBorder="1" applyAlignment="1" applyProtection="1">
      <alignment horizontal="right" vertical="center" wrapText="1"/>
      <protection locked="0"/>
    </xf>
    <xf numFmtId="0" fontId="7" fillId="61" borderId="1" xfId="0" applyFont="1" applyFill="1" applyBorder="1" applyAlignment="1">
      <alignment horizontal="left" vertical="center" wrapText="1"/>
    </xf>
    <xf numFmtId="0" fontId="7" fillId="62" borderId="1" xfId="0" applyFont="1" applyFill="1" applyBorder="1" applyAlignment="1" applyProtection="1">
      <alignment horizontal="left" vertical="center" wrapText="1"/>
      <protection locked="0"/>
    </xf>
    <xf numFmtId="0" fontId="7" fillId="4" borderId="10" xfId="0" applyFont="1" applyFill="1" applyBorder="1" applyAlignment="1">
      <alignment horizontal="right" vertical="center" wrapText="1"/>
    </xf>
    <xf numFmtId="0" fontId="7" fillId="5" borderId="10" xfId="0" applyFont="1" applyFill="1" applyBorder="1" applyAlignment="1" applyProtection="1">
      <alignment horizontal="right" vertical="center" wrapText="1"/>
      <protection locked="0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7</xdr:col>
      <xdr:colOff>457200</xdr:colOff>
      <xdr:row>1</xdr:row>
      <xdr:rowOff>0</xdr:rowOff>
    </xdr:to>
    <xdr:pic>
      <xdr:nvPicPr>
        <xdr:cNvPr id="42684069" name="Picture">
          <a:extLst>
            <a:ext uri="{FF2B5EF4-FFF2-40B4-BE49-F238E27FC236}">
              <a16:creationId xmlns:a16="http://schemas.microsoft.com/office/drawing/2014/main" id="{00000000-0008-0000-0000-0000A54E8B0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360"/>
        </a:stretch>
      </xdr:blipFill>
      <xdr:spPr>
        <a:xfrm>
          <a:off x="1" y="0"/>
          <a:ext cx="7296149" cy="1162050"/>
        </a:xfrm>
        <a:prstGeom prst="rect">
          <a:avLst/>
        </a:prstGeom>
      </xdr:spPr>
    </xdr:pic>
    <xdr:clientData/>
  </xdr:twoCellAnchor>
  <xdr:oneCellAnchor>
    <xdr:from>
      <xdr:col>0</xdr:col>
      <xdr:colOff>0</xdr:colOff>
      <xdr:row>48</xdr:row>
      <xdr:rowOff>0</xdr:rowOff>
    </xdr:from>
    <xdr:ext cx="3417346" cy="436786"/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E718FC45-D555-C367-8BA4-1253885366BC}"/>
            </a:ext>
          </a:extLst>
        </xdr:cNvPr>
        <xdr:cNvSpPr txBox="1"/>
      </xdr:nvSpPr>
      <xdr:spPr>
        <a:xfrm>
          <a:off x="0" y="14039850"/>
          <a:ext cx="3417346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/>
            <a:t>______________________________________________</a:t>
          </a:r>
        </a:p>
        <a:p>
          <a:r>
            <a:rPr lang="pt-BR" sz="1100" baseline="0"/>
            <a:t>              RESPONSÁVEL TÉCNICO DE EXECUÇÃO</a:t>
          </a:r>
          <a:endParaRPr lang="pt-BR" sz="1100"/>
        </a:p>
      </xdr:txBody>
    </xdr:sp>
    <xdr:clientData/>
  </xdr:oneCellAnchor>
  <xdr:oneCellAnchor>
    <xdr:from>
      <xdr:col>2</xdr:col>
      <xdr:colOff>2409825</xdr:colOff>
      <xdr:row>48</xdr:row>
      <xdr:rowOff>0</xdr:rowOff>
    </xdr:from>
    <xdr:ext cx="3417346" cy="436786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65C4C6D-01CE-496A-8DAD-118D0B98B4F3}"/>
            </a:ext>
          </a:extLst>
        </xdr:cNvPr>
        <xdr:cNvSpPr txBox="1"/>
      </xdr:nvSpPr>
      <xdr:spPr>
        <a:xfrm>
          <a:off x="3638550" y="14039850"/>
          <a:ext cx="3417346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/>
            <a:t>______________________________________________</a:t>
          </a:r>
        </a:p>
        <a:p>
          <a:r>
            <a:rPr lang="pt-BR" sz="1100" baseline="0"/>
            <a:t>              RESPONSÁVEL TÉCNICO DE FISCALIZAÇÃO</a:t>
          </a:r>
          <a:endParaRPr lang="pt-BR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5</xdr:col>
      <xdr:colOff>28575</xdr:colOff>
      <xdr:row>3</xdr:row>
      <xdr:rowOff>0</xdr:rowOff>
    </xdr:to>
    <xdr:pic>
      <xdr:nvPicPr>
        <xdr:cNvPr id="1807563970" name="Picture">
          <a:extLst>
            <a:ext uri="{FF2B5EF4-FFF2-40B4-BE49-F238E27FC236}">
              <a16:creationId xmlns:a16="http://schemas.microsoft.com/office/drawing/2014/main" id="{00000000-0008-0000-0100-0000C23CBD6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360"/>
        </a:stretch>
      </xdr:blipFill>
      <xdr:spPr>
        <a:xfrm>
          <a:off x="1" y="0"/>
          <a:ext cx="7029449" cy="11525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0</xdr:colOff>
      <xdr:row>1</xdr:row>
      <xdr:rowOff>0</xdr:rowOff>
    </xdr:to>
    <xdr:pic>
      <xdr:nvPicPr>
        <xdr:cNvPr id="1911757599" name="Picture">
          <a:extLst>
            <a:ext uri="{FF2B5EF4-FFF2-40B4-BE49-F238E27FC236}">
              <a16:creationId xmlns:a16="http://schemas.microsoft.com/office/drawing/2014/main" id="{00000000-0008-0000-0200-00001F1BF37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36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0</xdr:colOff>
      <xdr:row>1</xdr:row>
      <xdr:rowOff>0</xdr:rowOff>
    </xdr:to>
    <xdr:pic>
      <xdr:nvPicPr>
        <xdr:cNvPr id="1710192503" name="Picture">
          <a:extLst>
            <a:ext uri="{FF2B5EF4-FFF2-40B4-BE49-F238E27FC236}">
              <a16:creationId xmlns:a16="http://schemas.microsoft.com/office/drawing/2014/main" id="{00000000-0008-0000-0300-00007777EF6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36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28575</xdr:colOff>
      <xdr:row>1</xdr:row>
      <xdr:rowOff>0</xdr:rowOff>
    </xdr:to>
    <xdr:pic>
      <xdr:nvPicPr>
        <xdr:cNvPr id="433789442" name="Picture">
          <a:extLst>
            <a:ext uri="{FF2B5EF4-FFF2-40B4-BE49-F238E27FC236}">
              <a16:creationId xmlns:a16="http://schemas.microsoft.com/office/drawing/2014/main" id="{00000000-0008-0000-0400-0000021ADB1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360"/>
        </a:stretch>
      </xdr:blipFill>
      <xdr:spPr>
        <a:xfrm>
          <a:off x="0" y="0"/>
          <a:ext cx="6743700" cy="1158875"/>
        </a:xfrm>
        <a:prstGeom prst="rect">
          <a:avLst/>
        </a:prstGeom>
      </xdr:spPr>
    </xdr:pic>
    <xdr:clientData/>
  </xdr:twoCellAnchor>
  <xdr:oneCellAnchor>
    <xdr:from>
      <xdr:col>0</xdr:col>
      <xdr:colOff>0</xdr:colOff>
      <xdr:row>24</xdr:row>
      <xdr:rowOff>0</xdr:rowOff>
    </xdr:from>
    <xdr:ext cx="3276794" cy="436786"/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250D4B45-B1DD-4E0D-8A9C-EE4000FE5CFE}"/>
            </a:ext>
          </a:extLst>
        </xdr:cNvPr>
        <xdr:cNvSpPr txBox="1"/>
      </xdr:nvSpPr>
      <xdr:spPr>
        <a:xfrm>
          <a:off x="0" y="5064125"/>
          <a:ext cx="3276794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/>
            <a:t>____________________________________________</a:t>
          </a:r>
        </a:p>
        <a:p>
          <a:r>
            <a:rPr lang="pt-BR" sz="1100" baseline="0"/>
            <a:t>                RESPONSÁVEL TÉCNICO DE EXECUÇÃO</a:t>
          </a:r>
          <a:endParaRPr lang="pt-BR" sz="1100"/>
        </a:p>
      </xdr:txBody>
    </xdr:sp>
    <xdr:clientData/>
  </xdr:oneCellAnchor>
  <xdr:oneCellAnchor>
    <xdr:from>
      <xdr:col>2</xdr:col>
      <xdr:colOff>123825</xdr:colOff>
      <xdr:row>24</xdr:row>
      <xdr:rowOff>0</xdr:rowOff>
    </xdr:from>
    <xdr:ext cx="3417346" cy="436786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E2A2DABC-5836-4335-96E1-D738F83903AA}"/>
            </a:ext>
          </a:extLst>
        </xdr:cNvPr>
        <xdr:cNvSpPr txBox="1"/>
      </xdr:nvSpPr>
      <xdr:spPr>
        <a:xfrm>
          <a:off x="3521075" y="5064125"/>
          <a:ext cx="3417346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/>
            <a:t>______________________________________________</a:t>
          </a:r>
        </a:p>
        <a:p>
          <a:r>
            <a:rPr lang="pt-BR" sz="1100" baseline="0"/>
            <a:t>              RESPONSÁVEL TÉCNICO DE FISCALIZAÇÃO</a:t>
          </a:r>
          <a:endParaRPr lang="pt-BR" sz="1100"/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0</xdr:colOff>
      <xdr:row>1</xdr:row>
      <xdr:rowOff>0</xdr:rowOff>
    </xdr:to>
    <xdr:pic>
      <xdr:nvPicPr>
        <xdr:cNvPr id="1791800730" name="Picture">
          <a:extLst>
            <a:ext uri="{FF2B5EF4-FFF2-40B4-BE49-F238E27FC236}">
              <a16:creationId xmlns:a16="http://schemas.microsoft.com/office/drawing/2014/main" id="{00000000-0008-0000-0500-00009AB5CC6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36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0</xdr:colOff>
      <xdr:row>1</xdr:row>
      <xdr:rowOff>0</xdr:rowOff>
    </xdr:to>
    <xdr:pic>
      <xdr:nvPicPr>
        <xdr:cNvPr id="212784319" name="Picture">
          <a:extLst>
            <a:ext uri="{FF2B5EF4-FFF2-40B4-BE49-F238E27FC236}">
              <a16:creationId xmlns:a16="http://schemas.microsoft.com/office/drawing/2014/main" id="{00000000-0008-0000-0600-0000BFD4AE0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36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J52"/>
  <sheetViews>
    <sheetView tabSelected="1" workbookViewId="0">
      <selection activeCell="J38" sqref="J38"/>
    </sheetView>
  </sheetViews>
  <sheetFormatPr defaultRowHeight="14.5"/>
  <cols>
    <col min="1" max="1" width="8.1796875" customWidth="1"/>
    <col min="2" max="2" width="10.26953125" customWidth="1"/>
    <col min="3" max="3" width="42.7265625" bestFit="1"/>
    <col min="4" max="4" width="11.26953125" customWidth="1"/>
    <col min="5" max="5" width="6.1796875" customWidth="1"/>
    <col min="6" max="6" width="11.54296875" customWidth="1"/>
    <col min="7" max="8" width="12.453125" customWidth="1"/>
    <col min="10" max="10" width="9.81640625" bestFit="1" customWidth="1"/>
  </cols>
  <sheetData>
    <row r="1" spans="1:8" ht="92.15" customHeight="1">
      <c r="A1" s="103"/>
      <c r="B1" s="103"/>
      <c r="C1" s="103"/>
      <c r="D1" s="103"/>
      <c r="E1" s="103"/>
      <c r="F1" s="103"/>
      <c r="G1" s="103"/>
      <c r="H1" s="103"/>
    </row>
    <row r="2" spans="1:8" ht="10" customHeight="1">
      <c r="A2" s="1"/>
      <c r="B2" s="111" t="s">
        <v>0</v>
      </c>
      <c r="C2" s="112"/>
      <c r="D2" s="112"/>
      <c r="E2" s="112"/>
      <c r="F2" s="112"/>
      <c r="G2" s="112"/>
      <c r="H2" s="1"/>
    </row>
    <row r="3" spans="1:8" ht="22" customHeight="1">
      <c r="A3" s="9" t="s">
        <v>217</v>
      </c>
      <c r="B3" s="9" t="s">
        <v>218</v>
      </c>
      <c r="C3" s="9" t="s">
        <v>219</v>
      </c>
      <c r="D3" s="9" t="s">
        <v>220</v>
      </c>
      <c r="E3" s="9" t="s">
        <v>221</v>
      </c>
      <c r="F3" s="9" t="s">
        <v>222</v>
      </c>
      <c r="G3" s="9" t="s">
        <v>223</v>
      </c>
      <c r="H3" s="9" t="s">
        <v>224</v>
      </c>
    </row>
    <row r="4" spans="1:8" ht="20.149999999999999" customHeight="1">
      <c r="A4" s="10" t="s">
        <v>225</v>
      </c>
      <c r="B4" s="106" t="s">
        <v>226</v>
      </c>
      <c r="C4" s="107"/>
      <c r="D4" s="107"/>
      <c r="E4" s="107"/>
      <c r="F4" s="107"/>
      <c r="G4" s="107"/>
      <c r="H4" s="11">
        <f>SUM(H5,H6,H8,H9,H11)</f>
        <v>6584.7943950208755</v>
      </c>
    </row>
    <row r="5" spans="1:8">
      <c r="A5" s="12" t="s">
        <v>227</v>
      </c>
      <c r="B5" s="13" t="s">
        <v>228</v>
      </c>
      <c r="C5" s="14" t="s">
        <v>229</v>
      </c>
      <c r="D5" s="13" t="s">
        <v>230</v>
      </c>
      <c r="E5" s="26" t="s">
        <v>426</v>
      </c>
      <c r="F5" s="15">
        <v>8</v>
      </c>
      <c r="G5" s="15">
        <v>351.88</v>
      </c>
      <c r="H5" s="15">
        <v>2815.04</v>
      </c>
    </row>
    <row r="6" spans="1:8" ht="20">
      <c r="A6" s="12" t="s">
        <v>432</v>
      </c>
      <c r="B6" s="13">
        <v>97633</v>
      </c>
      <c r="C6" s="14" t="s">
        <v>414</v>
      </c>
      <c r="D6" s="13" t="s">
        <v>415</v>
      </c>
      <c r="E6" s="13" t="s">
        <v>426</v>
      </c>
      <c r="F6" s="15">
        <v>33</v>
      </c>
      <c r="G6" s="15">
        <v>13.994846485314646</v>
      </c>
      <c r="H6" s="15">
        <v>461.82993401538334</v>
      </c>
    </row>
    <row r="7" spans="1:8" ht="20.149999999999999" customHeight="1">
      <c r="A7" s="10" t="s">
        <v>416</v>
      </c>
      <c r="B7" s="24"/>
      <c r="C7" s="25" t="s">
        <v>417</v>
      </c>
      <c r="D7" s="25"/>
      <c r="E7" s="25"/>
      <c r="F7" s="25"/>
      <c r="G7" s="25"/>
      <c r="H7" s="11"/>
    </row>
    <row r="8" spans="1:8" ht="20">
      <c r="A8" s="65" t="s">
        <v>431</v>
      </c>
      <c r="B8" s="68" t="s">
        <v>418</v>
      </c>
      <c r="C8" s="69" t="s">
        <v>419</v>
      </c>
      <c r="D8" s="61" t="s">
        <v>415</v>
      </c>
      <c r="E8" s="68" t="s">
        <v>420</v>
      </c>
      <c r="F8" s="59">
        <v>1</v>
      </c>
      <c r="G8" s="59">
        <v>126.36930687729661</v>
      </c>
      <c r="H8" s="59">
        <v>126.36930687729661</v>
      </c>
    </row>
    <row r="9" spans="1:8" ht="20">
      <c r="A9" s="70" t="s">
        <v>430</v>
      </c>
      <c r="B9" s="71">
        <v>95952</v>
      </c>
      <c r="C9" s="72" t="s">
        <v>421</v>
      </c>
      <c r="D9" s="73" t="s">
        <v>415</v>
      </c>
      <c r="E9" s="71" t="s">
        <v>420</v>
      </c>
      <c r="F9" s="60">
        <v>1.7289999999999992</v>
      </c>
      <c r="G9" s="60">
        <v>1245.8554129557101</v>
      </c>
      <c r="H9" s="60">
        <v>2154.0840090004217</v>
      </c>
    </row>
    <row r="10" spans="1:8" ht="20.149999999999999" customHeight="1">
      <c r="A10" s="67" t="s">
        <v>422</v>
      </c>
      <c r="B10" s="63"/>
      <c r="C10" s="63" t="s">
        <v>423</v>
      </c>
      <c r="D10" s="63"/>
      <c r="E10" s="63"/>
      <c r="F10" s="63"/>
      <c r="G10" s="63"/>
      <c r="H10" s="64"/>
    </row>
    <row r="11" spans="1:8" ht="36.75" customHeight="1">
      <c r="A11" s="58" t="s">
        <v>429</v>
      </c>
      <c r="B11" s="13">
        <v>87496</v>
      </c>
      <c r="C11" s="14" t="s">
        <v>424</v>
      </c>
      <c r="D11" s="13" t="s">
        <v>415</v>
      </c>
      <c r="E11" s="26" t="s">
        <v>426</v>
      </c>
      <c r="F11" s="15">
        <v>19.5</v>
      </c>
      <c r="G11" s="15">
        <v>52.69082795527045</v>
      </c>
      <c r="H11" s="60">
        <f>F11*G11</f>
        <v>1027.4711451277738</v>
      </c>
    </row>
    <row r="12" spans="1:8" ht="20.149999999999999" customHeight="1">
      <c r="A12" s="66" t="s">
        <v>231</v>
      </c>
      <c r="B12" s="113" t="s">
        <v>232</v>
      </c>
      <c r="C12" s="114"/>
      <c r="D12" s="114"/>
      <c r="E12" s="114"/>
      <c r="F12" s="114"/>
      <c r="G12" s="115"/>
      <c r="H12" s="62">
        <f>H13</f>
        <v>12992.817346198197</v>
      </c>
    </row>
    <row r="13" spans="1:8">
      <c r="A13" s="12" t="s">
        <v>233</v>
      </c>
      <c r="B13" s="26" t="s">
        <v>299</v>
      </c>
      <c r="C13" s="27" t="s">
        <v>301</v>
      </c>
      <c r="D13" s="26" t="s">
        <v>300</v>
      </c>
      <c r="E13" s="26" t="s">
        <v>426</v>
      </c>
      <c r="F13" s="15">
        <f>202.8+40.3290671070022</f>
        <v>243.12906710700221</v>
      </c>
      <c r="G13" s="15">
        <v>53.44</v>
      </c>
      <c r="H13" s="15">
        <f>F13*G13</f>
        <v>12992.817346198197</v>
      </c>
    </row>
    <row r="14" spans="1:8" ht="20.149999999999999" customHeight="1">
      <c r="A14" s="10" t="s">
        <v>234</v>
      </c>
      <c r="B14" s="106" t="s">
        <v>235</v>
      </c>
      <c r="C14" s="107"/>
      <c r="D14" s="107"/>
      <c r="E14" s="107"/>
      <c r="F14" s="107"/>
      <c r="G14" s="107"/>
      <c r="H14" s="11">
        <f>SUM(H16,H17)</f>
        <v>45229.268618764196</v>
      </c>
    </row>
    <row r="15" spans="1:8" ht="20.149999999999999" customHeight="1">
      <c r="A15" s="10"/>
      <c r="B15" s="106" t="s">
        <v>236</v>
      </c>
      <c r="C15" s="107"/>
      <c r="D15" s="107"/>
      <c r="E15" s="107"/>
      <c r="F15" s="107"/>
      <c r="G15" s="107"/>
      <c r="H15" s="11"/>
    </row>
    <row r="16" spans="1:8" ht="30">
      <c r="A16" s="58" t="s">
        <v>413</v>
      </c>
      <c r="B16" s="13" t="s">
        <v>237</v>
      </c>
      <c r="C16" s="14" t="s">
        <v>238</v>
      </c>
      <c r="D16" s="13" t="s">
        <v>239</v>
      </c>
      <c r="E16" s="26" t="s">
        <v>426</v>
      </c>
      <c r="F16" s="15">
        <v>492.32</v>
      </c>
      <c r="G16" s="15">
        <v>64.67</v>
      </c>
      <c r="H16" s="15">
        <v>31838.3344</v>
      </c>
    </row>
    <row r="17" spans="1:8" ht="30">
      <c r="A17" s="58" t="s">
        <v>427</v>
      </c>
      <c r="B17" s="13">
        <v>96623</v>
      </c>
      <c r="C17" s="14" t="s">
        <v>425</v>
      </c>
      <c r="D17" s="13" t="s">
        <v>415</v>
      </c>
      <c r="E17" s="13" t="s">
        <v>426</v>
      </c>
      <c r="F17" s="15">
        <v>102</v>
      </c>
      <c r="G17" s="15">
        <v>131.28366881141369</v>
      </c>
      <c r="H17" s="15">
        <v>13390.934218764196</v>
      </c>
    </row>
    <row r="18" spans="1:8" ht="20.149999999999999" customHeight="1">
      <c r="A18" s="10" t="s">
        <v>241</v>
      </c>
      <c r="B18" s="106" t="s">
        <v>242</v>
      </c>
      <c r="C18" s="107"/>
      <c r="D18" s="107"/>
      <c r="E18" s="107"/>
      <c r="F18" s="107"/>
      <c r="G18" s="107"/>
      <c r="H18" s="11">
        <f>SUM(H19:H26)</f>
        <v>57306.75</v>
      </c>
    </row>
    <row r="19" spans="1:8" ht="50">
      <c r="A19" s="12" t="s">
        <v>243</v>
      </c>
      <c r="B19" s="13" t="s">
        <v>244</v>
      </c>
      <c r="C19" s="14" t="s">
        <v>245</v>
      </c>
      <c r="D19" s="13" t="s">
        <v>230</v>
      </c>
      <c r="E19" s="26" t="s">
        <v>426</v>
      </c>
      <c r="F19" s="15">
        <v>596.21</v>
      </c>
      <c r="G19" s="15">
        <v>13.38</v>
      </c>
      <c r="H19" s="15">
        <v>7977.29</v>
      </c>
    </row>
    <row r="20" spans="1:8" ht="20">
      <c r="A20" s="12" t="s">
        <v>246</v>
      </c>
      <c r="B20" s="13" t="s">
        <v>247</v>
      </c>
      <c r="C20" s="14" t="s">
        <v>248</v>
      </c>
      <c r="D20" s="13" t="s">
        <v>230</v>
      </c>
      <c r="E20" s="26" t="s">
        <v>426</v>
      </c>
      <c r="F20" s="15">
        <v>596.21</v>
      </c>
      <c r="G20" s="15">
        <v>1.66</v>
      </c>
      <c r="H20" s="15">
        <v>989.71</v>
      </c>
    </row>
    <row r="21" spans="1:8" ht="20">
      <c r="A21" s="12" t="s">
        <v>249</v>
      </c>
      <c r="B21" s="13" t="s">
        <v>250</v>
      </c>
      <c r="C21" s="14" t="s">
        <v>251</v>
      </c>
      <c r="D21" s="13" t="s">
        <v>230</v>
      </c>
      <c r="E21" s="26" t="s">
        <v>426</v>
      </c>
      <c r="F21" s="15">
        <v>596.21</v>
      </c>
      <c r="G21" s="15">
        <v>9.26</v>
      </c>
      <c r="H21" s="15">
        <v>5520.9</v>
      </c>
    </row>
    <row r="22" spans="1:8" ht="20">
      <c r="A22" s="12" t="s">
        <v>252</v>
      </c>
      <c r="B22" s="13" t="s">
        <v>253</v>
      </c>
      <c r="C22" s="14" t="s">
        <v>254</v>
      </c>
      <c r="D22" s="13" t="s">
        <v>230</v>
      </c>
      <c r="E22" s="26" t="s">
        <v>426</v>
      </c>
      <c r="F22" s="15">
        <v>596.21</v>
      </c>
      <c r="G22" s="15">
        <v>10.96</v>
      </c>
      <c r="H22" s="15">
        <v>6534.46</v>
      </c>
    </row>
    <row r="23" spans="1:8">
      <c r="A23" s="12" t="s">
        <v>255</v>
      </c>
      <c r="B23" s="13" t="s">
        <v>256</v>
      </c>
      <c r="C23" s="14" t="s">
        <v>257</v>
      </c>
      <c r="D23" s="13" t="s">
        <v>230</v>
      </c>
      <c r="E23" s="26" t="s">
        <v>426</v>
      </c>
      <c r="F23" s="15">
        <v>492.32</v>
      </c>
      <c r="G23" s="15">
        <v>37.43</v>
      </c>
      <c r="H23" s="15">
        <v>18427.54</v>
      </c>
    </row>
    <row r="24" spans="1:8" ht="20">
      <c r="A24" s="12" t="s">
        <v>258</v>
      </c>
      <c r="B24" s="13" t="s">
        <v>259</v>
      </c>
      <c r="C24" s="14" t="s">
        <v>260</v>
      </c>
      <c r="D24" s="13" t="s">
        <v>230</v>
      </c>
      <c r="E24" s="26" t="s">
        <v>426</v>
      </c>
      <c r="F24" s="15">
        <v>64.540000000000006</v>
      </c>
      <c r="G24" s="15">
        <v>8.3800000000000008</v>
      </c>
      <c r="H24" s="15">
        <v>540.85</v>
      </c>
    </row>
    <row r="25" spans="1:8" ht="30">
      <c r="A25" s="12" t="s">
        <v>428</v>
      </c>
      <c r="B25" s="13">
        <v>100721</v>
      </c>
      <c r="C25" s="14" t="s">
        <v>433</v>
      </c>
      <c r="D25" s="13" t="s">
        <v>415</v>
      </c>
      <c r="E25" s="13" t="s">
        <v>426</v>
      </c>
      <c r="F25" s="15">
        <v>600</v>
      </c>
      <c r="G25" s="15">
        <v>15.41</v>
      </c>
      <c r="H25" s="15">
        <f>F25*G25</f>
        <v>9246</v>
      </c>
    </row>
    <row r="26" spans="1:8" ht="30">
      <c r="A26" s="12" t="s">
        <v>434</v>
      </c>
      <c r="B26" s="13">
        <v>100730</v>
      </c>
      <c r="C26" s="14" t="s">
        <v>435</v>
      </c>
      <c r="D26" s="13" t="s">
        <v>415</v>
      </c>
      <c r="E26" s="13" t="s">
        <v>426</v>
      </c>
      <c r="F26" s="15">
        <v>600</v>
      </c>
      <c r="G26" s="15">
        <v>13.45</v>
      </c>
      <c r="H26" s="15">
        <f>F26*G26</f>
        <v>8070</v>
      </c>
    </row>
    <row r="27" spans="1:8" ht="20.149999999999999" customHeight="1">
      <c r="A27" s="10" t="s">
        <v>261</v>
      </c>
      <c r="B27" s="108" t="s">
        <v>262</v>
      </c>
      <c r="C27" s="109"/>
      <c r="D27" s="109"/>
      <c r="E27" s="109"/>
      <c r="F27" s="109"/>
      <c r="G27" s="110"/>
      <c r="H27" s="11">
        <f>SUM(H28,H29,H30,H31,H33,H34,H35,H36)</f>
        <v>14867.800510016727</v>
      </c>
    </row>
    <row r="28" spans="1:8" ht="30">
      <c r="A28" s="12" t="s">
        <v>263</v>
      </c>
      <c r="B28" s="13" t="s">
        <v>264</v>
      </c>
      <c r="C28" s="14" t="s">
        <v>265</v>
      </c>
      <c r="D28" s="13" t="s">
        <v>266</v>
      </c>
      <c r="E28" s="13" t="s">
        <v>267</v>
      </c>
      <c r="F28" s="15">
        <v>1</v>
      </c>
      <c r="G28" s="15">
        <v>3135.71</v>
      </c>
      <c r="H28" s="15">
        <f>F28*G28</f>
        <v>3135.71</v>
      </c>
    </row>
    <row r="29" spans="1:8" ht="30">
      <c r="A29" s="12" t="s">
        <v>268</v>
      </c>
      <c r="B29" s="13" t="s">
        <v>269</v>
      </c>
      <c r="C29" s="14" t="s">
        <v>270</v>
      </c>
      <c r="D29" s="13" t="s">
        <v>266</v>
      </c>
      <c r="E29" s="13" t="s">
        <v>271</v>
      </c>
      <c r="F29" s="15">
        <v>1</v>
      </c>
      <c r="G29" s="15">
        <v>2347.33</v>
      </c>
      <c r="H29" s="15">
        <f t="shared" ref="H29:H31" si="0">F29*G29</f>
        <v>2347.33</v>
      </c>
    </row>
    <row r="30" spans="1:8" ht="40">
      <c r="A30" s="12" t="s">
        <v>272</v>
      </c>
      <c r="B30" s="13" t="s">
        <v>273</v>
      </c>
      <c r="C30" s="14" t="s">
        <v>274</v>
      </c>
      <c r="D30" s="13" t="s">
        <v>266</v>
      </c>
      <c r="E30" s="13" t="s">
        <v>271</v>
      </c>
      <c r="F30" s="15">
        <v>1</v>
      </c>
      <c r="G30" s="15">
        <v>1425.03</v>
      </c>
      <c r="H30" s="15">
        <f t="shared" si="0"/>
        <v>1425.03</v>
      </c>
    </row>
    <row r="31" spans="1:8" ht="20">
      <c r="A31" s="12" t="s">
        <v>275</v>
      </c>
      <c r="B31" s="13" t="s">
        <v>276</v>
      </c>
      <c r="C31" s="14" t="s">
        <v>277</v>
      </c>
      <c r="D31" s="13" t="s">
        <v>266</v>
      </c>
      <c r="E31" s="13" t="s">
        <v>240</v>
      </c>
      <c r="F31" s="15">
        <v>190.2</v>
      </c>
      <c r="G31" s="15">
        <f>COMPOSICOES!G169</f>
        <v>11.95</v>
      </c>
      <c r="H31" s="15">
        <f t="shared" si="0"/>
        <v>2272.89</v>
      </c>
    </row>
    <row r="32" spans="1:8" ht="20.149999999999999" customHeight="1">
      <c r="A32" s="10" t="s">
        <v>436</v>
      </c>
      <c r="B32" s="24"/>
      <c r="C32" s="25" t="s">
        <v>437</v>
      </c>
      <c r="D32" s="25"/>
      <c r="E32" s="25"/>
      <c r="F32" s="25"/>
      <c r="G32" s="25"/>
      <c r="H32" s="11"/>
    </row>
    <row r="33" spans="1:10" ht="20">
      <c r="A33" s="58" t="s">
        <v>438</v>
      </c>
      <c r="B33" s="13" t="s">
        <v>442</v>
      </c>
      <c r="C33" s="14" t="s">
        <v>445</v>
      </c>
      <c r="D33" s="13" t="s">
        <v>415</v>
      </c>
      <c r="E33" s="26" t="s">
        <v>449</v>
      </c>
      <c r="F33" s="15">
        <v>1</v>
      </c>
      <c r="G33" s="15">
        <v>385.06612260088514</v>
      </c>
      <c r="H33" s="15">
        <f t="shared" ref="H33:H36" si="1">F33*G33</f>
        <v>385.06612260088514</v>
      </c>
    </row>
    <row r="34" spans="1:10" ht="20">
      <c r="A34" s="58" t="s">
        <v>439</v>
      </c>
      <c r="B34" s="13" t="s">
        <v>443</v>
      </c>
      <c r="C34" s="14" t="s">
        <v>446</v>
      </c>
      <c r="D34" s="13" t="s">
        <v>415</v>
      </c>
      <c r="E34" s="13" t="s">
        <v>449</v>
      </c>
      <c r="F34" s="15">
        <v>2</v>
      </c>
      <c r="G34" s="15">
        <v>91.811735457123604</v>
      </c>
      <c r="H34" s="15">
        <f t="shared" si="1"/>
        <v>183.62347091424721</v>
      </c>
    </row>
    <row r="35" spans="1:10" ht="20">
      <c r="A35" s="58" t="s">
        <v>440</v>
      </c>
      <c r="B35" s="13">
        <v>93141</v>
      </c>
      <c r="C35" s="14" t="s">
        <v>447</v>
      </c>
      <c r="D35" s="13" t="s">
        <v>415</v>
      </c>
      <c r="E35" s="13" t="s">
        <v>449</v>
      </c>
      <c r="F35" s="15">
        <v>5</v>
      </c>
      <c r="G35" s="15">
        <v>102.56421156861288</v>
      </c>
      <c r="H35" s="15">
        <f t="shared" si="1"/>
        <v>512.82105784306441</v>
      </c>
    </row>
    <row r="36" spans="1:10" ht="20">
      <c r="A36" s="58" t="s">
        <v>441</v>
      </c>
      <c r="B36" s="13" t="s">
        <v>444</v>
      </c>
      <c r="C36" s="14" t="s">
        <v>448</v>
      </c>
      <c r="D36" s="13" t="s">
        <v>415</v>
      </c>
      <c r="E36" s="13" t="s">
        <v>449</v>
      </c>
      <c r="F36" s="15">
        <v>18</v>
      </c>
      <c r="G36" s="15">
        <v>255.85165881436288</v>
      </c>
      <c r="H36" s="15">
        <f t="shared" si="1"/>
        <v>4605.3298586585315</v>
      </c>
    </row>
    <row r="37" spans="1:10" ht="20.149999999999999" customHeight="1">
      <c r="A37" s="10" t="s">
        <v>278</v>
      </c>
      <c r="B37" s="106" t="s">
        <v>279</v>
      </c>
      <c r="C37" s="107"/>
      <c r="D37" s="107"/>
      <c r="E37" s="107"/>
      <c r="F37" s="107"/>
      <c r="G37" s="107"/>
      <c r="H37" s="11">
        <v>1030.94</v>
      </c>
    </row>
    <row r="38" spans="1:10">
      <c r="A38" s="12" t="s">
        <v>280</v>
      </c>
      <c r="B38" s="13" t="s">
        <v>281</v>
      </c>
      <c r="C38" s="14" t="s">
        <v>282</v>
      </c>
      <c r="D38" s="13" t="s">
        <v>239</v>
      </c>
      <c r="E38" s="13" t="s">
        <v>240</v>
      </c>
      <c r="F38" s="15">
        <v>523.32000000000005</v>
      </c>
      <c r="G38" s="15">
        <v>1.97</v>
      </c>
      <c r="H38" s="15">
        <v>1030.94</v>
      </c>
    </row>
    <row r="39" spans="1:10" ht="15" customHeight="1">
      <c r="A39" s="16"/>
      <c r="B39" s="17"/>
      <c r="C39" s="17"/>
      <c r="D39" s="17"/>
      <c r="E39" s="17"/>
      <c r="F39" s="104" t="s">
        <v>283</v>
      </c>
      <c r="G39" s="105"/>
      <c r="H39" s="11">
        <f>H4+H12+H14+H18+H27+H37 - 0.01</f>
        <v>138012.36087</v>
      </c>
      <c r="J39" s="137"/>
    </row>
    <row r="40" spans="1:10" ht="15" customHeight="1">
      <c r="A40" s="17"/>
      <c r="B40" s="17"/>
      <c r="C40" s="17"/>
      <c r="D40" s="17"/>
      <c r="E40" s="17"/>
      <c r="F40" s="104" t="s">
        <v>284</v>
      </c>
      <c r="G40" s="105"/>
      <c r="H40" s="11">
        <f>H39*0.1921</f>
        <v>26512.174523127</v>
      </c>
    </row>
    <row r="41" spans="1:10" ht="15" customHeight="1">
      <c r="A41" s="17"/>
      <c r="B41" s="17"/>
      <c r="C41" s="17"/>
      <c r="D41" s="17"/>
      <c r="E41" s="17"/>
      <c r="F41" s="104" t="s">
        <v>285</v>
      </c>
      <c r="G41" s="105"/>
      <c r="H41" s="11">
        <f>SUM(H39:H40)</f>
        <v>164524.53539312701</v>
      </c>
    </row>
    <row r="42" spans="1:10" ht="15" thickBot="1">
      <c r="A42" s="18"/>
      <c r="B42" s="18"/>
      <c r="C42" s="18"/>
      <c r="D42" s="18"/>
      <c r="E42" s="18"/>
      <c r="F42" s="18"/>
      <c r="G42" s="18"/>
      <c r="H42" s="18"/>
    </row>
    <row r="43" spans="1:10">
      <c r="A43" s="81"/>
      <c r="B43" s="82"/>
      <c r="C43" s="82"/>
      <c r="D43" s="82"/>
      <c r="E43" s="82"/>
      <c r="F43" s="82"/>
      <c r="G43" s="82"/>
      <c r="H43" s="83"/>
    </row>
    <row r="44" spans="1:10">
      <c r="A44" s="74"/>
      <c r="B44" s="75"/>
      <c r="C44" s="75"/>
      <c r="D44" s="75"/>
      <c r="E44" s="75"/>
      <c r="F44" s="75"/>
      <c r="G44" s="75"/>
      <c r="H44" s="76"/>
    </row>
    <row r="45" spans="1:10">
      <c r="A45" s="74"/>
      <c r="B45" s="75"/>
      <c r="C45" s="75"/>
      <c r="D45" s="75"/>
      <c r="E45" s="75"/>
      <c r="F45" s="75"/>
      <c r="G45" s="75"/>
      <c r="H45" s="76"/>
    </row>
    <row r="46" spans="1:10">
      <c r="A46" s="84"/>
      <c r="B46" s="80"/>
      <c r="C46" s="80"/>
      <c r="D46" s="80"/>
      <c r="E46" s="80"/>
      <c r="F46" s="80"/>
      <c r="G46" s="80"/>
      <c r="H46" s="85"/>
    </row>
    <row r="47" spans="1:10">
      <c r="A47" s="74"/>
      <c r="B47" s="75"/>
      <c r="C47" s="75"/>
      <c r="D47" s="75"/>
      <c r="E47" s="75"/>
      <c r="F47" s="75"/>
      <c r="G47" s="75"/>
      <c r="H47" s="76"/>
    </row>
    <row r="48" spans="1:10">
      <c r="A48" s="74"/>
      <c r="B48" s="75"/>
      <c r="C48" s="75"/>
      <c r="D48" s="75"/>
      <c r="E48" s="75"/>
      <c r="F48" s="75"/>
      <c r="G48" s="75"/>
      <c r="H48" s="76"/>
    </row>
    <row r="49" spans="1:8">
      <c r="A49" s="74"/>
      <c r="B49" s="75"/>
      <c r="C49" s="75"/>
      <c r="D49" s="75"/>
      <c r="E49" s="75"/>
      <c r="F49" s="75"/>
      <c r="G49" s="75"/>
      <c r="H49" s="76"/>
    </row>
    <row r="50" spans="1:8">
      <c r="A50" s="74"/>
      <c r="B50" s="75"/>
      <c r="C50" s="75"/>
      <c r="D50" s="75"/>
      <c r="E50" s="75"/>
      <c r="F50" s="75"/>
      <c r="G50" s="75"/>
      <c r="H50" s="76"/>
    </row>
    <row r="51" spans="1:8">
      <c r="A51" s="74"/>
      <c r="B51" s="75"/>
      <c r="C51" s="75"/>
      <c r="D51" s="75"/>
      <c r="E51" s="75"/>
      <c r="F51" s="75"/>
      <c r="G51" s="75"/>
      <c r="H51" s="76"/>
    </row>
    <row r="52" spans="1:8" ht="15" thickBot="1">
      <c r="A52" s="77"/>
      <c r="B52" s="78"/>
      <c r="C52" s="78"/>
      <c r="D52" s="78"/>
      <c r="E52" s="78"/>
      <c r="F52" s="78"/>
      <c r="G52" s="78"/>
      <c r="H52" s="79"/>
    </row>
  </sheetData>
  <mergeCells count="12">
    <mergeCell ref="A1:H1"/>
    <mergeCell ref="B2:G2"/>
    <mergeCell ref="B4:G4"/>
    <mergeCell ref="B12:G12"/>
    <mergeCell ref="B14:G14"/>
    <mergeCell ref="F40:G40"/>
    <mergeCell ref="F41:G41"/>
    <mergeCell ref="B15:G15"/>
    <mergeCell ref="B18:G18"/>
    <mergeCell ref="B27:G27"/>
    <mergeCell ref="B37:G37"/>
    <mergeCell ref="F39:G39"/>
  </mergeCells>
  <phoneticPr fontId="30" type="noConversion"/>
  <pageMargins left="0.27777777777777779" right="0.27777777777777779" top="0.27777777777777779" bottom="0.27777777777777779" header="0" footer="0"/>
  <pageSetup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E10"/>
  <sheetViews>
    <sheetView workbookViewId="0">
      <selection activeCell="D9" sqref="D9"/>
    </sheetView>
  </sheetViews>
  <sheetFormatPr defaultRowHeight="14.5"/>
  <cols>
    <col min="1" max="1" width="9.26953125" customWidth="1"/>
    <col min="2" max="2" width="52.1796875" customWidth="1"/>
    <col min="3" max="3" width="22.81640625" customWidth="1"/>
    <col min="4" max="4" width="12.453125" customWidth="1"/>
    <col min="5" max="5" width="8.26953125" customWidth="1"/>
  </cols>
  <sheetData>
    <row r="1" spans="1:5" ht="44.15" customHeight="1">
      <c r="A1" s="118"/>
      <c r="B1" s="118"/>
      <c r="C1" s="118"/>
      <c r="D1" s="118"/>
      <c r="E1" s="118"/>
    </row>
    <row r="2" spans="1:5" ht="22" customHeight="1">
      <c r="A2" s="118"/>
      <c r="B2" s="118"/>
      <c r="C2" s="118"/>
      <c r="D2" s="118"/>
      <c r="E2" s="118"/>
    </row>
    <row r="3" spans="1:5" ht="26.15" customHeight="1">
      <c r="A3" s="118"/>
      <c r="B3" s="118"/>
      <c r="C3" s="118"/>
      <c r="D3" s="118"/>
      <c r="E3" s="118"/>
    </row>
    <row r="4" spans="1:5" ht="20.149999999999999" customHeight="1">
      <c r="A4" s="19" t="s">
        <v>286</v>
      </c>
      <c r="B4" s="116" t="s">
        <v>287</v>
      </c>
      <c r="C4" s="117"/>
      <c r="D4" s="20">
        <v>6584.7943950208801</v>
      </c>
      <c r="E4" s="20">
        <f>D4/D10*100</f>
        <v>4.7711624353032756</v>
      </c>
    </row>
    <row r="5" spans="1:5" ht="20.149999999999999" customHeight="1">
      <c r="A5" s="19" t="s">
        <v>288</v>
      </c>
      <c r="B5" s="116" t="s">
        <v>289</v>
      </c>
      <c r="C5" s="117"/>
      <c r="D5" s="20">
        <v>12992.817346198201</v>
      </c>
      <c r="E5" s="20">
        <f>D5/D10*100</f>
        <v>9.4142411033839242</v>
      </c>
    </row>
    <row r="6" spans="1:5" ht="20.149999999999999" customHeight="1">
      <c r="A6" s="19" t="s">
        <v>290</v>
      </c>
      <c r="B6" s="116" t="s">
        <v>291</v>
      </c>
      <c r="C6" s="117"/>
      <c r="D6" s="20">
        <v>45229.268618764203</v>
      </c>
      <c r="E6" s="20">
        <f>D6/D10*100</f>
        <v>32.771894529199614</v>
      </c>
    </row>
    <row r="7" spans="1:5" ht="20.149999999999999" customHeight="1">
      <c r="A7" s="19" t="s">
        <v>292</v>
      </c>
      <c r="B7" s="116" t="s">
        <v>293</v>
      </c>
      <c r="C7" s="117"/>
      <c r="D7" s="20">
        <v>57306.75</v>
      </c>
      <c r="E7" s="20">
        <f>D7/D10*100</f>
        <v>41.522908155805673</v>
      </c>
    </row>
    <row r="8" spans="1:5" ht="20.149999999999999" customHeight="1">
      <c r="A8" s="19" t="s">
        <v>294</v>
      </c>
      <c r="B8" s="116" t="s">
        <v>295</v>
      </c>
      <c r="C8" s="117"/>
      <c r="D8" s="20">
        <v>14867.800510016699</v>
      </c>
      <c r="E8" s="20">
        <f>D8/D10*100</f>
        <v>10.772802768544093</v>
      </c>
    </row>
    <row r="9" spans="1:5" ht="20.149999999999999" customHeight="1">
      <c r="A9" s="19" t="s">
        <v>296</v>
      </c>
      <c r="B9" s="116" t="s">
        <v>297</v>
      </c>
      <c r="C9" s="117"/>
      <c r="D9" s="20">
        <v>1030.94</v>
      </c>
      <c r="E9" s="20">
        <f>D9/D10*100</f>
        <v>0.74699100776341887</v>
      </c>
    </row>
    <row r="10" spans="1:5" ht="15" customHeight="1">
      <c r="A10" s="21"/>
      <c r="B10" s="21"/>
      <c r="C10" s="22" t="s">
        <v>298</v>
      </c>
      <c r="D10" s="20">
        <f>SUM(D4:D9)</f>
        <v>138012.37086999998</v>
      </c>
      <c r="E10" s="23">
        <v>100.00000061341166</v>
      </c>
    </row>
  </sheetData>
  <mergeCells count="7">
    <mergeCell ref="B8:C8"/>
    <mergeCell ref="B9:C9"/>
    <mergeCell ref="A1:E3"/>
    <mergeCell ref="B4:C4"/>
    <mergeCell ref="B5:C5"/>
    <mergeCell ref="B6:C6"/>
    <mergeCell ref="B7:C7"/>
  </mergeCells>
  <pageMargins left="0.56999999999999995" right="0.27777777777777779" top="0.78" bottom="0.27777777777777779" header="0" footer="0"/>
  <pageSetup paperSize="9" scale="85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G184"/>
  <sheetViews>
    <sheetView topLeftCell="A142" zoomScaleNormal="100" workbookViewId="0">
      <selection activeCell="C182" sqref="C182"/>
    </sheetView>
  </sheetViews>
  <sheetFormatPr defaultRowHeight="14.5"/>
  <cols>
    <col min="1" max="1" width="10.26953125" customWidth="1"/>
    <col min="2" max="2" width="48.81640625" customWidth="1"/>
    <col min="3" max="3" width="12.453125" customWidth="1"/>
    <col min="4" max="4" width="6.1796875" customWidth="1"/>
    <col min="5" max="7" width="12.453125" customWidth="1"/>
  </cols>
  <sheetData>
    <row r="1" spans="1:7" ht="92.15" customHeight="1">
      <c r="A1" s="103"/>
      <c r="B1" s="103"/>
      <c r="C1" s="103"/>
      <c r="D1" s="103"/>
      <c r="E1" s="103"/>
      <c r="F1" s="103"/>
      <c r="G1" s="103"/>
    </row>
    <row r="2" spans="1:7" ht="10" customHeight="1">
      <c r="A2" s="1"/>
      <c r="B2" s="1"/>
      <c r="C2" s="125" t="s">
        <v>1</v>
      </c>
      <c r="D2" s="126"/>
      <c r="E2" s="1"/>
      <c r="F2" s="1"/>
      <c r="G2" s="1"/>
    </row>
    <row r="3" spans="1:7" ht="20.149999999999999" customHeight="1">
      <c r="A3" s="127" t="s">
        <v>2</v>
      </c>
      <c r="B3" s="128"/>
      <c r="C3" s="128"/>
      <c r="D3" s="128"/>
      <c r="E3" s="128"/>
      <c r="F3" s="128"/>
      <c r="G3" s="128"/>
    </row>
    <row r="4" spans="1:7" ht="15" customHeight="1">
      <c r="A4" s="121" t="s">
        <v>3</v>
      </c>
      <c r="B4" s="122"/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ht="20.149999999999999" customHeight="1">
      <c r="A5" s="4" t="s">
        <v>9</v>
      </c>
      <c r="B5" s="5" t="s">
        <v>10</v>
      </c>
      <c r="C5" s="4" t="s">
        <v>11</v>
      </c>
      <c r="D5" s="4" t="s">
        <v>12</v>
      </c>
      <c r="E5" s="6">
        <v>1</v>
      </c>
      <c r="F5" s="7">
        <v>3.96</v>
      </c>
      <c r="G5" s="7">
        <v>3.96</v>
      </c>
    </row>
    <row r="6" spans="1:7" ht="20.149999999999999" customHeight="1">
      <c r="A6" s="4" t="s">
        <v>13</v>
      </c>
      <c r="B6" s="5" t="s">
        <v>14</v>
      </c>
      <c r="C6" s="4" t="s">
        <v>11</v>
      </c>
      <c r="D6" s="4" t="s">
        <v>12</v>
      </c>
      <c r="E6" s="6">
        <v>4</v>
      </c>
      <c r="F6" s="7">
        <v>5.56</v>
      </c>
      <c r="G6" s="7">
        <v>22.24</v>
      </c>
    </row>
    <row r="7" spans="1:7" ht="20.149999999999999" customHeight="1">
      <c r="A7" s="4" t="s">
        <v>15</v>
      </c>
      <c r="B7" s="5" t="s">
        <v>16</v>
      </c>
      <c r="C7" s="4" t="s">
        <v>11</v>
      </c>
      <c r="D7" s="4" t="s">
        <v>17</v>
      </c>
      <c r="E7" s="6">
        <v>1</v>
      </c>
      <c r="F7" s="7">
        <v>282</v>
      </c>
      <c r="G7" s="7">
        <v>282</v>
      </c>
    </row>
    <row r="8" spans="1:7" ht="15" customHeight="1">
      <c r="A8" s="4" t="s">
        <v>18</v>
      </c>
      <c r="B8" s="5" t="s">
        <v>19</v>
      </c>
      <c r="C8" s="4" t="s">
        <v>11</v>
      </c>
      <c r="D8" s="4" t="s">
        <v>20</v>
      </c>
      <c r="E8" s="6">
        <v>0.11</v>
      </c>
      <c r="F8" s="7">
        <v>12.33</v>
      </c>
      <c r="G8" s="7">
        <v>1.36</v>
      </c>
    </row>
    <row r="9" spans="1:7" ht="15" customHeight="1">
      <c r="A9" s="1"/>
      <c r="B9" s="1"/>
      <c r="C9" s="1"/>
      <c r="D9" s="1"/>
      <c r="E9" s="123" t="s">
        <v>21</v>
      </c>
      <c r="F9" s="124"/>
      <c r="G9" s="8">
        <v>309.56</v>
      </c>
    </row>
    <row r="10" spans="1:7" ht="15" customHeight="1">
      <c r="A10" s="121" t="s">
        <v>22</v>
      </c>
      <c r="B10" s="122"/>
      <c r="C10" s="3" t="s">
        <v>4</v>
      </c>
      <c r="D10" s="3" t="s">
        <v>5</v>
      </c>
      <c r="E10" s="3" t="s">
        <v>6</v>
      </c>
      <c r="F10" s="3" t="s">
        <v>7</v>
      </c>
      <c r="G10" s="3" t="s">
        <v>8</v>
      </c>
    </row>
    <row r="11" spans="1:7" ht="15" customHeight="1">
      <c r="A11" s="4" t="s">
        <v>23</v>
      </c>
      <c r="B11" s="5" t="s">
        <v>24</v>
      </c>
      <c r="C11" s="4" t="s">
        <v>11</v>
      </c>
      <c r="D11" s="4" t="s">
        <v>25</v>
      </c>
      <c r="E11" s="6">
        <v>1</v>
      </c>
      <c r="F11" s="7">
        <v>8.7100000000000009</v>
      </c>
      <c r="G11" s="7">
        <v>8.7100000000000009</v>
      </c>
    </row>
    <row r="12" spans="1:7" ht="15" customHeight="1">
      <c r="A12" s="4" t="s">
        <v>26</v>
      </c>
      <c r="B12" s="5" t="s">
        <v>27</v>
      </c>
      <c r="C12" s="4" t="s">
        <v>11</v>
      </c>
      <c r="D12" s="4" t="s">
        <v>25</v>
      </c>
      <c r="E12" s="6">
        <v>2</v>
      </c>
      <c r="F12" s="7">
        <v>7.35</v>
      </c>
      <c r="G12" s="7">
        <v>14.7</v>
      </c>
    </row>
    <row r="13" spans="1:7" ht="28" customHeight="1">
      <c r="A13" s="4" t="s">
        <v>28</v>
      </c>
      <c r="B13" s="5" t="s">
        <v>29</v>
      </c>
      <c r="C13" s="4" t="s">
        <v>11</v>
      </c>
      <c r="D13" s="4" t="s">
        <v>30</v>
      </c>
      <c r="E13" s="6">
        <v>0.01</v>
      </c>
      <c r="F13" s="7">
        <v>206.81</v>
      </c>
      <c r="G13" s="7">
        <v>2.0699999999999998</v>
      </c>
    </row>
    <row r="14" spans="1:7" ht="15" customHeight="1">
      <c r="A14" s="1"/>
      <c r="B14" s="1"/>
      <c r="C14" s="1"/>
      <c r="D14" s="1"/>
      <c r="E14" s="123" t="s">
        <v>31</v>
      </c>
      <c r="F14" s="124"/>
      <c r="G14" s="8">
        <v>25.48</v>
      </c>
    </row>
    <row r="15" spans="1:7" ht="15" customHeight="1">
      <c r="A15" s="1"/>
      <c r="B15" s="1"/>
      <c r="C15" s="1"/>
      <c r="D15" s="1"/>
      <c r="E15" s="119" t="s">
        <v>32</v>
      </c>
      <c r="F15" s="120"/>
      <c r="G15" s="2">
        <v>335.04</v>
      </c>
    </row>
    <row r="16" spans="1:7" ht="15" customHeight="1">
      <c r="A16" s="1"/>
      <c r="B16" s="1"/>
      <c r="C16" s="1"/>
      <c r="D16" s="1"/>
      <c r="E16" s="119" t="s">
        <v>33</v>
      </c>
      <c r="F16" s="120"/>
      <c r="G16" s="2">
        <v>16.84</v>
      </c>
    </row>
    <row r="17" spans="1:7" ht="15" customHeight="1">
      <c r="A17" s="1"/>
      <c r="B17" s="1"/>
      <c r="C17" s="1"/>
      <c r="D17" s="1"/>
      <c r="E17" s="119" t="s">
        <v>34</v>
      </c>
      <c r="F17" s="120"/>
      <c r="G17" s="2">
        <v>351.88</v>
      </c>
    </row>
    <row r="18" spans="1:7" ht="15" customHeight="1">
      <c r="A18" s="1"/>
      <c r="B18" s="1"/>
      <c r="C18" s="1"/>
      <c r="D18" s="1"/>
      <c r="E18" s="119" t="s">
        <v>35</v>
      </c>
      <c r="F18" s="120"/>
      <c r="G18" s="2">
        <v>67.596100000000007</v>
      </c>
    </row>
    <row r="19" spans="1:7" ht="15" customHeight="1">
      <c r="A19" s="1"/>
      <c r="B19" s="1"/>
      <c r="C19" s="1"/>
      <c r="D19" s="1"/>
      <c r="E19" s="119" t="s">
        <v>36</v>
      </c>
      <c r="F19" s="120"/>
      <c r="G19" s="2">
        <v>419.48</v>
      </c>
    </row>
    <row r="20" spans="1:7" ht="10" customHeight="1">
      <c r="A20" s="1"/>
      <c r="B20" s="1"/>
      <c r="C20" s="125" t="s">
        <v>1</v>
      </c>
      <c r="D20" s="126"/>
      <c r="E20" s="1"/>
      <c r="F20" s="1"/>
      <c r="G20" s="1"/>
    </row>
    <row r="21" spans="1:7" ht="20.149999999999999" customHeight="1">
      <c r="A21" s="130" t="s">
        <v>303</v>
      </c>
      <c r="B21" s="128"/>
      <c r="C21" s="128"/>
      <c r="D21" s="128"/>
      <c r="E21" s="128"/>
      <c r="F21" s="128"/>
      <c r="G21" s="128"/>
    </row>
    <row r="22" spans="1:7" ht="15" customHeight="1">
      <c r="A22" s="121" t="s">
        <v>37</v>
      </c>
      <c r="B22" s="122"/>
      <c r="C22" s="3" t="s">
        <v>4</v>
      </c>
      <c r="D22" s="3" t="s">
        <v>5</v>
      </c>
      <c r="E22" s="3" t="s">
        <v>6</v>
      </c>
      <c r="F22" s="3" t="s">
        <v>7</v>
      </c>
      <c r="G22" s="3" t="s">
        <v>8</v>
      </c>
    </row>
    <row r="23" spans="1:7" ht="15" customHeight="1">
      <c r="A23" s="4" t="s">
        <v>38</v>
      </c>
      <c r="B23" s="5" t="s">
        <v>39</v>
      </c>
      <c r="C23" s="4" t="s">
        <v>40</v>
      </c>
      <c r="D23" s="4" t="s">
        <v>25</v>
      </c>
      <c r="E23" s="6">
        <v>0.28199999999999997</v>
      </c>
      <c r="F23" s="7">
        <v>7.5993000000000004</v>
      </c>
      <c r="G23" s="7">
        <v>2.14</v>
      </c>
    </row>
    <row r="24" spans="1:7" ht="15" customHeight="1">
      <c r="A24" s="4" t="s">
        <v>41</v>
      </c>
      <c r="B24" s="5" t="s">
        <v>42</v>
      </c>
      <c r="C24" s="4" t="s">
        <v>40</v>
      </c>
      <c r="D24" s="4" t="s">
        <v>25</v>
      </c>
      <c r="E24" s="6">
        <v>0.28199999999999997</v>
      </c>
      <c r="F24" s="7">
        <v>9.3824000000000005</v>
      </c>
      <c r="G24" s="7">
        <v>2.65</v>
      </c>
    </row>
    <row r="25" spans="1:7" ht="15" customHeight="1">
      <c r="A25" s="1"/>
      <c r="B25" s="1"/>
      <c r="C25" s="1"/>
      <c r="D25" s="1"/>
      <c r="E25" s="123" t="s">
        <v>43</v>
      </c>
      <c r="F25" s="124"/>
      <c r="G25" s="8">
        <v>4.79</v>
      </c>
    </row>
    <row r="26" spans="1:7" ht="15" customHeight="1">
      <c r="A26" s="121" t="s">
        <v>3</v>
      </c>
      <c r="B26" s="122"/>
      <c r="C26" s="3" t="s">
        <v>4</v>
      </c>
      <c r="D26" s="3" t="s">
        <v>5</v>
      </c>
      <c r="E26" s="3" t="s">
        <v>6</v>
      </c>
      <c r="F26" s="3" t="s">
        <v>7</v>
      </c>
      <c r="G26" s="3" t="s">
        <v>8</v>
      </c>
    </row>
    <row r="27" spans="1:7" ht="15" customHeight="1">
      <c r="A27" s="4" t="s">
        <v>44</v>
      </c>
      <c r="B27" s="5" t="s">
        <v>45</v>
      </c>
      <c r="C27" s="4" t="s">
        <v>40</v>
      </c>
      <c r="D27" s="4" t="s">
        <v>46</v>
      </c>
      <c r="E27" s="6">
        <v>3</v>
      </c>
      <c r="F27" s="7">
        <v>1.71</v>
      </c>
      <c r="G27" s="7">
        <v>5.13</v>
      </c>
    </row>
    <row r="28" spans="1:7" ht="15" customHeight="1">
      <c r="A28" s="4" t="s">
        <v>47</v>
      </c>
      <c r="B28" s="5" t="s">
        <v>48</v>
      </c>
      <c r="C28" s="4" t="s">
        <v>40</v>
      </c>
      <c r="D28" s="4" t="s">
        <v>46</v>
      </c>
      <c r="E28" s="6">
        <v>3</v>
      </c>
      <c r="F28" s="7">
        <v>0.25</v>
      </c>
      <c r="G28" s="7">
        <v>0.75</v>
      </c>
    </row>
    <row r="29" spans="1:7" ht="15" customHeight="1">
      <c r="A29" s="4" t="s">
        <v>49</v>
      </c>
      <c r="B29" s="28" t="s">
        <v>302</v>
      </c>
      <c r="C29" s="4" t="s">
        <v>40</v>
      </c>
      <c r="D29" s="4" t="s">
        <v>17</v>
      </c>
      <c r="E29" s="6">
        <v>1.1000000000000001</v>
      </c>
      <c r="F29" s="7">
        <v>33.76</v>
      </c>
      <c r="G29" s="7">
        <v>37.14</v>
      </c>
    </row>
    <row r="30" spans="1:7" ht="15" customHeight="1">
      <c r="A30" s="1"/>
      <c r="B30" s="1"/>
      <c r="C30" s="1"/>
      <c r="D30" s="1"/>
      <c r="E30" s="123" t="s">
        <v>21</v>
      </c>
      <c r="F30" s="124"/>
      <c r="G30" s="8">
        <v>43.02</v>
      </c>
    </row>
    <row r="31" spans="1:7" ht="15" customHeight="1">
      <c r="A31" s="1"/>
      <c r="B31" s="1"/>
      <c r="C31" s="1"/>
      <c r="D31" s="1"/>
      <c r="E31" s="119" t="s">
        <v>32</v>
      </c>
      <c r="F31" s="120"/>
      <c r="G31" s="2">
        <v>47.81</v>
      </c>
    </row>
    <row r="32" spans="1:7" ht="15" customHeight="1">
      <c r="A32" s="1"/>
      <c r="B32" s="1"/>
      <c r="C32" s="1"/>
      <c r="D32" s="1"/>
      <c r="E32" s="119" t="s">
        <v>33</v>
      </c>
      <c r="F32" s="120"/>
      <c r="G32" s="2">
        <v>5.63</v>
      </c>
    </row>
    <row r="33" spans="1:7" ht="15" customHeight="1">
      <c r="A33" s="1"/>
      <c r="B33" s="1"/>
      <c r="C33" s="1"/>
      <c r="D33" s="1"/>
      <c r="E33" s="119" t="s">
        <v>34</v>
      </c>
      <c r="F33" s="120"/>
      <c r="G33" s="2">
        <v>53.44</v>
      </c>
    </row>
    <row r="34" spans="1:7" ht="15" customHeight="1">
      <c r="A34" s="1"/>
      <c r="B34" s="1"/>
      <c r="C34" s="1"/>
      <c r="D34" s="1"/>
      <c r="E34" s="119" t="s">
        <v>35</v>
      </c>
      <c r="F34" s="120"/>
      <c r="G34" s="2">
        <v>10.2658</v>
      </c>
    </row>
    <row r="35" spans="1:7" ht="15" customHeight="1">
      <c r="A35" s="1"/>
      <c r="B35" s="1"/>
      <c r="C35" s="1"/>
      <c r="D35" s="1"/>
      <c r="E35" s="119" t="s">
        <v>36</v>
      </c>
      <c r="F35" s="120"/>
      <c r="G35" s="2">
        <v>63.71</v>
      </c>
    </row>
    <row r="36" spans="1:7" ht="10" customHeight="1">
      <c r="A36" s="1"/>
      <c r="B36" s="1"/>
      <c r="C36" s="125" t="s">
        <v>1</v>
      </c>
      <c r="D36" s="126"/>
      <c r="E36" s="1"/>
      <c r="F36" s="1"/>
      <c r="G36" s="1"/>
    </row>
    <row r="37" spans="1:7" ht="20.149999999999999" customHeight="1">
      <c r="A37" s="127" t="s">
        <v>50</v>
      </c>
      <c r="B37" s="128"/>
      <c r="C37" s="128"/>
      <c r="D37" s="128"/>
      <c r="E37" s="128"/>
      <c r="F37" s="128"/>
      <c r="G37" s="128"/>
    </row>
    <row r="38" spans="1:7" ht="15" customHeight="1">
      <c r="A38" s="121" t="s">
        <v>3</v>
      </c>
      <c r="B38" s="122"/>
      <c r="C38" s="3" t="s">
        <v>4</v>
      </c>
      <c r="D38" s="3" t="s">
        <v>5</v>
      </c>
      <c r="E38" s="3" t="s">
        <v>6</v>
      </c>
      <c r="F38" s="3" t="s">
        <v>7</v>
      </c>
      <c r="G38" s="3" t="s">
        <v>8</v>
      </c>
    </row>
    <row r="39" spans="1:7" ht="15" customHeight="1">
      <c r="A39" s="4" t="s">
        <v>51</v>
      </c>
      <c r="B39" s="5" t="s">
        <v>52</v>
      </c>
      <c r="C39" s="4" t="s">
        <v>11</v>
      </c>
      <c r="D39" s="4" t="s">
        <v>20</v>
      </c>
      <c r="E39" s="6">
        <v>8</v>
      </c>
      <c r="F39" s="7">
        <v>0.41</v>
      </c>
      <c r="G39" s="7">
        <v>3.28</v>
      </c>
    </row>
    <row r="40" spans="1:7" ht="20.149999999999999" customHeight="1">
      <c r="A40" s="4" t="s">
        <v>53</v>
      </c>
      <c r="B40" s="5" t="s">
        <v>54</v>
      </c>
      <c r="C40" s="4" t="s">
        <v>11</v>
      </c>
      <c r="D40" s="4" t="s">
        <v>12</v>
      </c>
      <c r="E40" s="6">
        <v>2</v>
      </c>
      <c r="F40" s="7">
        <v>0.83</v>
      </c>
      <c r="G40" s="7">
        <v>1.66</v>
      </c>
    </row>
    <row r="41" spans="1:7" ht="28" customHeight="1">
      <c r="A41" s="4" t="s">
        <v>55</v>
      </c>
      <c r="B41" s="5" t="s">
        <v>56</v>
      </c>
      <c r="C41" s="4" t="s">
        <v>11</v>
      </c>
      <c r="D41" s="4" t="s">
        <v>20</v>
      </c>
      <c r="E41" s="6">
        <v>14</v>
      </c>
      <c r="F41" s="7">
        <v>0.33</v>
      </c>
      <c r="G41" s="7">
        <v>4.62</v>
      </c>
    </row>
    <row r="42" spans="1:7" ht="15" customHeight="1">
      <c r="A42" s="4" t="s">
        <v>57</v>
      </c>
      <c r="B42" s="5" t="s">
        <v>58</v>
      </c>
      <c r="C42" s="4" t="s">
        <v>11</v>
      </c>
      <c r="D42" s="4" t="s">
        <v>59</v>
      </c>
      <c r="E42" s="6">
        <v>0.21176</v>
      </c>
      <c r="F42" s="7">
        <v>24.68</v>
      </c>
      <c r="G42" s="7">
        <v>5.23</v>
      </c>
    </row>
    <row r="43" spans="1:7" ht="15" customHeight="1">
      <c r="A43" s="1"/>
      <c r="B43" s="1"/>
      <c r="C43" s="1"/>
      <c r="D43" s="1"/>
      <c r="E43" s="123" t="s">
        <v>21</v>
      </c>
      <c r="F43" s="124"/>
      <c r="G43" s="8">
        <v>14.79</v>
      </c>
    </row>
    <row r="44" spans="1:7" ht="15" customHeight="1">
      <c r="A44" s="121" t="s">
        <v>22</v>
      </c>
      <c r="B44" s="122"/>
      <c r="C44" s="3" t="s">
        <v>4</v>
      </c>
      <c r="D44" s="3" t="s">
        <v>5</v>
      </c>
      <c r="E44" s="3" t="s">
        <v>6</v>
      </c>
      <c r="F44" s="3" t="s">
        <v>7</v>
      </c>
      <c r="G44" s="3" t="s">
        <v>8</v>
      </c>
    </row>
    <row r="45" spans="1:7" ht="15" customHeight="1">
      <c r="A45" s="4" t="s">
        <v>60</v>
      </c>
      <c r="B45" s="5" t="s">
        <v>61</v>
      </c>
      <c r="C45" s="4" t="s">
        <v>11</v>
      </c>
      <c r="D45" s="4" t="s">
        <v>25</v>
      </c>
      <c r="E45" s="6">
        <v>0.6</v>
      </c>
      <c r="F45" s="7">
        <v>8.7799999999999994</v>
      </c>
      <c r="G45" s="7">
        <v>5.27</v>
      </c>
    </row>
    <row r="46" spans="1:7" ht="15" customHeight="1">
      <c r="A46" s="4" t="s">
        <v>26</v>
      </c>
      <c r="B46" s="5" t="s">
        <v>27</v>
      </c>
      <c r="C46" s="4" t="s">
        <v>11</v>
      </c>
      <c r="D46" s="4" t="s">
        <v>25</v>
      </c>
      <c r="E46" s="6">
        <v>3</v>
      </c>
      <c r="F46" s="7">
        <v>7.35</v>
      </c>
      <c r="G46" s="7">
        <v>22.05</v>
      </c>
    </row>
    <row r="47" spans="1:7" ht="28" customHeight="1">
      <c r="A47" s="4" t="s">
        <v>62</v>
      </c>
      <c r="B47" s="5" t="s">
        <v>63</v>
      </c>
      <c r="C47" s="4" t="s">
        <v>11</v>
      </c>
      <c r="D47" s="4" t="s">
        <v>64</v>
      </c>
      <c r="E47" s="6">
        <v>1.5</v>
      </c>
      <c r="F47" s="7">
        <v>2.34</v>
      </c>
      <c r="G47" s="7">
        <v>3.51</v>
      </c>
    </row>
    <row r="48" spans="1:7" ht="15" customHeight="1">
      <c r="A48" s="1"/>
      <c r="B48" s="1"/>
      <c r="C48" s="1"/>
      <c r="D48" s="1"/>
      <c r="E48" s="123" t="s">
        <v>31</v>
      </c>
      <c r="F48" s="124"/>
      <c r="G48" s="8">
        <v>30.83</v>
      </c>
    </row>
    <row r="49" spans="1:7" ht="15" customHeight="1">
      <c r="A49" s="1"/>
      <c r="B49" s="1"/>
      <c r="C49" s="1"/>
      <c r="D49" s="1"/>
      <c r="E49" s="119" t="s">
        <v>32</v>
      </c>
      <c r="F49" s="120"/>
      <c r="G49" s="2">
        <v>45.62</v>
      </c>
    </row>
    <row r="50" spans="1:7" ht="15" customHeight="1">
      <c r="A50" s="1"/>
      <c r="B50" s="1"/>
      <c r="C50" s="1"/>
      <c r="D50" s="1"/>
      <c r="E50" s="119" t="s">
        <v>33</v>
      </c>
      <c r="F50" s="120"/>
      <c r="G50" s="2">
        <v>19.05</v>
      </c>
    </row>
    <row r="51" spans="1:7" ht="15" customHeight="1">
      <c r="A51" s="1"/>
      <c r="B51" s="1"/>
      <c r="C51" s="1"/>
      <c r="D51" s="1"/>
      <c r="E51" s="119" t="s">
        <v>34</v>
      </c>
      <c r="F51" s="120"/>
      <c r="G51" s="2">
        <v>64.67</v>
      </c>
    </row>
    <row r="52" spans="1:7" ht="15" customHeight="1">
      <c r="A52" s="1"/>
      <c r="B52" s="1"/>
      <c r="C52" s="1"/>
      <c r="D52" s="1"/>
      <c r="E52" s="119" t="s">
        <v>35</v>
      </c>
      <c r="F52" s="120"/>
      <c r="G52" s="2">
        <v>12.4231</v>
      </c>
    </row>
    <row r="53" spans="1:7" ht="15" customHeight="1">
      <c r="A53" s="1"/>
      <c r="B53" s="1"/>
      <c r="C53" s="1"/>
      <c r="D53" s="1"/>
      <c r="E53" s="119" t="s">
        <v>36</v>
      </c>
      <c r="F53" s="120"/>
      <c r="G53" s="2">
        <v>77.09</v>
      </c>
    </row>
    <row r="54" spans="1:7" ht="10" customHeight="1">
      <c r="A54" s="1"/>
      <c r="B54" s="1"/>
      <c r="C54" s="125" t="s">
        <v>1</v>
      </c>
      <c r="D54" s="126"/>
      <c r="E54" s="1"/>
      <c r="F54" s="1"/>
      <c r="G54" s="1"/>
    </row>
    <row r="55" spans="1:7" ht="20.149999999999999" customHeight="1">
      <c r="A55" s="127" t="s">
        <v>65</v>
      </c>
      <c r="B55" s="128"/>
      <c r="C55" s="128"/>
      <c r="D55" s="128"/>
      <c r="E55" s="128"/>
      <c r="F55" s="128"/>
      <c r="G55" s="128"/>
    </row>
    <row r="56" spans="1:7" ht="15" customHeight="1">
      <c r="A56" s="121" t="s">
        <v>22</v>
      </c>
      <c r="B56" s="122"/>
      <c r="C56" s="3" t="s">
        <v>4</v>
      </c>
      <c r="D56" s="3" t="s">
        <v>5</v>
      </c>
      <c r="E56" s="3" t="s">
        <v>6</v>
      </c>
      <c r="F56" s="3" t="s">
        <v>7</v>
      </c>
      <c r="G56" s="3" t="s">
        <v>8</v>
      </c>
    </row>
    <row r="57" spans="1:7" ht="36" customHeight="1">
      <c r="A57" s="4" t="s">
        <v>66</v>
      </c>
      <c r="B57" s="5" t="s">
        <v>67</v>
      </c>
      <c r="C57" s="4" t="s">
        <v>11</v>
      </c>
      <c r="D57" s="4" t="s">
        <v>30</v>
      </c>
      <c r="E57" s="6">
        <v>2.1299999999999999E-2</v>
      </c>
      <c r="F57" s="7">
        <v>278.20999999999998</v>
      </c>
      <c r="G57" s="7">
        <v>5.93</v>
      </c>
    </row>
    <row r="58" spans="1:7" ht="15" customHeight="1">
      <c r="A58" s="4" t="s">
        <v>60</v>
      </c>
      <c r="B58" s="5" t="s">
        <v>61</v>
      </c>
      <c r="C58" s="4" t="s">
        <v>11</v>
      </c>
      <c r="D58" s="4" t="s">
        <v>25</v>
      </c>
      <c r="E58" s="6">
        <v>0.35</v>
      </c>
      <c r="F58" s="7">
        <v>8.7799999999999994</v>
      </c>
      <c r="G58" s="7">
        <v>3.07</v>
      </c>
    </row>
    <row r="59" spans="1:7" ht="15" customHeight="1">
      <c r="A59" s="4" t="s">
        <v>26</v>
      </c>
      <c r="B59" s="5" t="s">
        <v>27</v>
      </c>
      <c r="C59" s="4" t="s">
        <v>11</v>
      </c>
      <c r="D59" s="4" t="s">
        <v>25</v>
      </c>
      <c r="E59" s="6">
        <v>0.128</v>
      </c>
      <c r="F59" s="7">
        <v>7.35</v>
      </c>
      <c r="G59" s="7">
        <v>0.94</v>
      </c>
    </row>
    <row r="60" spans="1:7" ht="15" customHeight="1">
      <c r="A60" s="1"/>
      <c r="B60" s="1"/>
      <c r="C60" s="1"/>
      <c r="D60" s="1"/>
      <c r="E60" s="123" t="s">
        <v>31</v>
      </c>
      <c r="F60" s="124"/>
      <c r="G60" s="8">
        <v>9.94</v>
      </c>
    </row>
    <row r="61" spans="1:7" ht="15" customHeight="1">
      <c r="A61" s="1"/>
      <c r="B61" s="1"/>
      <c r="C61" s="1"/>
      <c r="D61" s="1"/>
      <c r="E61" s="119" t="s">
        <v>32</v>
      </c>
      <c r="F61" s="120"/>
      <c r="G61" s="2">
        <v>9.94</v>
      </c>
    </row>
    <row r="62" spans="1:7" ht="15" customHeight="1">
      <c r="A62" s="1"/>
      <c r="B62" s="1"/>
      <c r="C62" s="1"/>
      <c r="D62" s="1"/>
      <c r="E62" s="119" t="s">
        <v>33</v>
      </c>
      <c r="F62" s="120"/>
      <c r="G62" s="2">
        <v>3.44</v>
      </c>
    </row>
    <row r="63" spans="1:7" ht="15" customHeight="1">
      <c r="A63" s="1"/>
      <c r="B63" s="1"/>
      <c r="C63" s="1"/>
      <c r="D63" s="1"/>
      <c r="E63" s="119" t="s">
        <v>34</v>
      </c>
      <c r="F63" s="120"/>
      <c r="G63" s="2">
        <v>13.38</v>
      </c>
    </row>
    <row r="64" spans="1:7" ht="15" customHeight="1">
      <c r="A64" s="1"/>
      <c r="B64" s="1"/>
      <c r="C64" s="1"/>
      <c r="D64" s="1"/>
      <c r="E64" s="119" t="s">
        <v>35</v>
      </c>
      <c r="F64" s="120"/>
      <c r="G64" s="2">
        <v>2.5703</v>
      </c>
    </row>
    <row r="65" spans="1:7" ht="15" customHeight="1">
      <c r="A65" s="1"/>
      <c r="B65" s="1"/>
      <c r="C65" s="1"/>
      <c r="D65" s="1"/>
      <c r="E65" s="119" t="s">
        <v>36</v>
      </c>
      <c r="F65" s="120"/>
      <c r="G65" s="2">
        <v>15.95</v>
      </c>
    </row>
    <row r="66" spans="1:7" ht="10" customHeight="1">
      <c r="A66" s="1"/>
      <c r="B66" s="1"/>
      <c r="C66" s="125" t="s">
        <v>1</v>
      </c>
      <c r="D66" s="126"/>
      <c r="E66" s="1"/>
      <c r="F66" s="1"/>
      <c r="G66" s="1"/>
    </row>
    <row r="67" spans="1:7" ht="20.149999999999999" customHeight="1">
      <c r="A67" s="127" t="s">
        <v>68</v>
      </c>
      <c r="B67" s="128"/>
      <c r="C67" s="128"/>
      <c r="D67" s="128"/>
      <c r="E67" s="128"/>
      <c r="F67" s="128"/>
      <c r="G67" s="128"/>
    </row>
    <row r="68" spans="1:7" ht="15" customHeight="1">
      <c r="A68" s="121" t="s">
        <v>3</v>
      </c>
      <c r="B68" s="122"/>
      <c r="C68" s="3" t="s">
        <v>4</v>
      </c>
      <c r="D68" s="3" t="s">
        <v>5</v>
      </c>
      <c r="E68" s="3" t="s">
        <v>6</v>
      </c>
      <c r="F68" s="3" t="s">
        <v>7</v>
      </c>
      <c r="G68" s="3" t="s">
        <v>8</v>
      </c>
    </row>
    <row r="69" spans="1:7" ht="15" customHeight="1">
      <c r="A69" s="4" t="s">
        <v>69</v>
      </c>
      <c r="B69" s="5" t="s">
        <v>70</v>
      </c>
      <c r="C69" s="4" t="s">
        <v>11</v>
      </c>
      <c r="D69" s="4" t="s">
        <v>59</v>
      </c>
      <c r="E69" s="6">
        <v>0.16</v>
      </c>
      <c r="F69" s="7">
        <v>5.3</v>
      </c>
      <c r="G69" s="7">
        <v>0.85</v>
      </c>
    </row>
    <row r="70" spans="1:7" ht="15" customHeight="1">
      <c r="A70" s="1"/>
      <c r="B70" s="1"/>
      <c r="C70" s="1"/>
      <c r="D70" s="1"/>
      <c r="E70" s="123" t="s">
        <v>21</v>
      </c>
      <c r="F70" s="124"/>
      <c r="G70" s="8">
        <v>0.85</v>
      </c>
    </row>
    <row r="71" spans="1:7" ht="15" customHeight="1">
      <c r="A71" s="121" t="s">
        <v>22</v>
      </c>
      <c r="B71" s="122"/>
      <c r="C71" s="3" t="s">
        <v>4</v>
      </c>
      <c r="D71" s="3" t="s">
        <v>5</v>
      </c>
      <c r="E71" s="3" t="s">
        <v>6</v>
      </c>
      <c r="F71" s="3" t="s">
        <v>7</v>
      </c>
      <c r="G71" s="3" t="s">
        <v>8</v>
      </c>
    </row>
    <row r="72" spans="1:7" ht="15" customHeight="1">
      <c r="A72" s="4" t="s">
        <v>71</v>
      </c>
      <c r="B72" s="5" t="s">
        <v>72</v>
      </c>
      <c r="C72" s="4" t="s">
        <v>11</v>
      </c>
      <c r="D72" s="4" t="s">
        <v>25</v>
      </c>
      <c r="E72" s="6">
        <v>3.9E-2</v>
      </c>
      <c r="F72" s="7">
        <v>9.86</v>
      </c>
      <c r="G72" s="7">
        <v>0.38</v>
      </c>
    </row>
    <row r="73" spans="1:7" ht="15" customHeight="1">
      <c r="A73" s="4" t="s">
        <v>26</v>
      </c>
      <c r="B73" s="5" t="s">
        <v>27</v>
      </c>
      <c r="C73" s="4" t="s">
        <v>11</v>
      </c>
      <c r="D73" s="4" t="s">
        <v>25</v>
      </c>
      <c r="E73" s="6">
        <v>1.4E-2</v>
      </c>
      <c r="F73" s="7">
        <v>7.35</v>
      </c>
      <c r="G73" s="7">
        <v>0.1</v>
      </c>
    </row>
    <row r="74" spans="1:7" ht="15" customHeight="1">
      <c r="A74" s="1"/>
      <c r="B74" s="1"/>
      <c r="C74" s="1"/>
      <c r="D74" s="1"/>
      <c r="E74" s="123" t="s">
        <v>31</v>
      </c>
      <c r="F74" s="124"/>
      <c r="G74" s="8">
        <v>0.48</v>
      </c>
    </row>
    <row r="75" spans="1:7" ht="15" customHeight="1">
      <c r="A75" s="1"/>
      <c r="B75" s="1"/>
      <c r="C75" s="1"/>
      <c r="D75" s="1"/>
      <c r="E75" s="119" t="s">
        <v>32</v>
      </c>
      <c r="F75" s="120"/>
      <c r="G75" s="2">
        <v>1.33</v>
      </c>
    </row>
    <row r="76" spans="1:7" ht="15" customHeight="1">
      <c r="A76" s="1"/>
      <c r="B76" s="1"/>
      <c r="C76" s="1"/>
      <c r="D76" s="1"/>
      <c r="E76" s="119" t="s">
        <v>33</v>
      </c>
      <c r="F76" s="120"/>
      <c r="G76" s="2">
        <v>0.33</v>
      </c>
    </row>
    <row r="77" spans="1:7" ht="15" customHeight="1">
      <c r="A77" s="1"/>
      <c r="B77" s="1"/>
      <c r="C77" s="1"/>
      <c r="D77" s="1"/>
      <c r="E77" s="119" t="s">
        <v>34</v>
      </c>
      <c r="F77" s="120"/>
      <c r="G77" s="2">
        <v>1.66</v>
      </c>
    </row>
    <row r="78" spans="1:7" ht="15" customHeight="1">
      <c r="A78" s="1"/>
      <c r="B78" s="1"/>
      <c r="C78" s="1"/>
      <c r="D78" s="1"/>
      <c r="E78" s="119" t="s">
        <v>35</v>
      </c>
      <c r="F78" s="120"/>
      <c r="G78" s="2">
        <v>0.31890000000000002</v>
      </c>
    </row>
    <row r="79" spans="1:7" ht="15" customHeight="1">
      <c r="A79" s="1"/>
      <c r="B79" s="1"/>
      <c r="C79" s="1"/>
      <c r="D79" s="1"/>
      <c r="E79" s="119" t="s">
        <v>36</v>
      </c>
      <c r="F79" s="120"/>
      <c r="G79" s="2">
        <v>1.98</v>
      </c>
    </row>
    <row r="80" spans="1:7" ht="10" customHeight="1">
      <c r="A80" s="1"/>
      <c r="B80" s="1"/>
      <c r="C80" s="125" t="s">
        <v>1</v>
      </c>
      <c r="D80" s="126"/>
      <c r="E80" s="1"/>
      <c r="F80" s="1"/>
      <c r="G80" s="1"/>
    </row>
    <row r="81" spans="1:7" ht="20.149999999999999" customHeight="1">
      <c r="A81" s="127" t="s">
        <v>73</v>
      </c>
      <c r="B81" s="128"/>
      <c r="C81" s="128"/>
      <c r="D81" s="128"/>
      <c r="E81" s="128"/>
      <c r="F81" s="128"/>
      <c r="G81" s="128"/>
    </row>
    <row r="82" spans="1:7" ht="15" customHeight="1">
      <c r="A82" s="121" t="s">
        <v>3</v>
      </c>
      <c r="B82" s="122"/>
      <c r="C82" s="3" t="s">
        <v>4</v>
      </c>
      <c r="D82" s="3" t="s">
        <v>5</v>
      </c>
      <c r="E82" s="3" t="s">
        <v>6</v>
      </c>
      <c r="F82" s="3" t="s">
        <v>7</v>
      </c>
      <c r="G82" s="3" t="s">
        <v>8</v>
      </c>
    </row>
    <row r="83" spans="1:7" ht="20.149999999999999" customHeight="1">
      <c r="A83" s="4" t="s">
        <v>74</v>
      </c>
      <c r="B83" s="5" t="s">
        <v>75</v>
      </c>
      <c r="C83" s="4" t="s">
        <v>11</v>
      </c>
      <c r="D83" s="4" t="s">
        <v>46</v>
      </c>
      <c r="E83" s="6">
        <v>0.1</v>
      </c>
      <c r="F83" s="7">
        <v>0.47</v>
      </c>
      <c r="G83" s="7">
        <v>0.05</v>
      </c>
    </row>
    <row r="84" spans="1:7" ht="15" customHeight="1">
      <c r="A84" s="4" t="s">
        <v>76</v>
      </c>
      <c r="B84" s="5" t="s">
        <v>77</v>
      </c>
      <c r="C84" s="4" t="s">
        <v>11</v>
      </c>
      <c r="D84" s="4" t="s">
        <v>78</v>
      </c>
      <c r="E84" s="6">
        <v>4.8899999999999999E-2</v>
      </c>
      <c r="F84" s="7">
        <v>54.43</v>
      </c>
      <c r="G84" s="7">
        <v>2.66</v>
      </c>
    </row>
    <row r="85" spans="1:7" ht="15" customHeight="1">
      <c r="A85" s="1"/>
      <c r="B85" s="1"/>
      <c r="C85" s="1"/>
      <c r="D85" s="1"/>
      <c r="E85" s="123" t="s">
        <v>21</v>
      </c>
      <c r="F85" s="124"/>
      <c r="G85" s="8">
        <v>2.71</v>
      </c>
    </row>
    <row r="86" spans="1:7" ht="15" customHeight="1">
      <c r="A86" s="121" t="s">
        <v>22</v>
      </c>
      <c r="B86" s="122"/>
      <c r="C86" s="3" t="s">
        <v>4</v>
      </c>
      <c r="D86" s="3" t="s">
        <v>5</v>
      </c>
      <c r="E86" s="3" t="s">
        <v>6</v>
      </c>
      <c r="F86" s="3" t="s">
        <v>7</v>
      </c>
      <c r="G86" s="3" t="s">
        <v>8</v>
      </c>
    </row>
    <row r="87" spans="1:7" ht="15" customHeight="1">
      <c r="A87" s="4" t="s">
        <v>71</v>
      </c>
      <c r="B87" s="5" t="s">
        <v>72</v>
      </c>
      <c r="C87" s="4" t="s">
        <v>11</v>
      </c>
      <c r="D87" s="4" t="s">
        <v>25</v>
      </c>
      <c r="E87" s="6">
        <v>0.312</v>
      </c>
      <c r="F87" s="7">
        <v>9.86</v>
      </c>
      <c r="G87" s="7">
        <v>3.08</v>
      </c>
    </row>
    <row r="88" spans="1:7" ht="15" customHeight="1">
      <c r="A88" s="4" t="s">
        <v>26</v>
      </c>
      <c r="B88" s="5" t="s">
        <v>27</v>
      </c>
      <c r="C88" s="4" t="s">
        <v>11</v>
      </c>
      <c r="D88" s="4" t="s">
        <v>25</v>
      </c>
      <c r="E88" s="6">
        <v>0.114</v>
      </c>
      <c r="F88" s="7">
        <v>7.35</v>
      </c>
      <c r="G88" s="7">
        <v>0.84</v>
      </c>
    </row>
    <row r="89" spans="1:7" ht="15" customHeight="1">
      <c r="A89" s="1"/>
      <c r="B89" s="1"/>
      <c r="C89" s="1"/>
      <c r="D89" s="1"/>
      <c r="E89" s="123" t="s">
        <v>31</v>
      </c>
      <c r="F89" s="124"/>
      <c r="G89" s="8">
        <v>3.92</v>
      </c>
    </row>
    <row r="90" spans="1:7" ht="15" customHeight="1">
      <c r="A90" s="1"/>
      <c r="B90" s="1"/>
      <c r="C90" s="1"/>
      <c r="D90" s="1"/>
      <c r="E90" s="119" t="s">
        <v>32</v>
      </c>
      <c r="F90" s="120"/>
      <c r="G90" s="2">
        <v>6.63</v>
      </c>
    </row>
    <row r="91" spans="1:7" ht="15" customHeight="1">
      <c r="A91" s="1"/>
      <c r="B91" s="1"/>
      <c r="C91" s="1"/>
      <c r="D91" s="1"/>
      <c r="E91" s="119" t="s">
        <v>33</v>
      </c>
      <c r="F91" s="120"/>
      <c r="G91" s="2">
        <v>2.63</v>
      </c>
    </row>
    <row r="92" spans="1:7" ht="15" customHeight="1">
      <c r="A92" s="1"/>
      <c r="B92" s="1"/>
      <c r="C92" s="1"/>
      <c r="D92" s="1"/>
      <c r="E92" s="119" t="s">
        <v>34</v>
      </c>
      <c r="F92" s="120"/>
      <c r="G92" s="2">
        <v>9.26</v>
      </c>
    </row>
    <row r="93" spans="1:7" ht="15" customHeight="1">
      <c r="A93" s="1"/>
      <c r="B93" s="1"/>
      <c r="C93" s="1"/>
      <c r="D93" s="1"/>
      <c r="E93" s="119" t="s">
        <v>35</v>
      </c>
      <c r="F93" s="120"/>
      <c r="G93" s="2">
        <v>1.7787999999999999</v>
      </c>
    </row>
    <row r="94" spans="1:7" ht="15" customHeight="1">
      <c r="A94" s="1"/>
      <c r="B94" s="1"/>
      <c r="C94" s="1"/>
      <c r="D94" s="1"/>
      <c r="E94" s="119" t="s">
        <v>36</v>
      </c>
      <c r="F94" s="120"/>
      <c r="G94" s="2">
        <v>11.04</v>
      </c>
    </row>
    <row r="95" spans="1:7" ht="10" customHeight="1">
      <c r="A95" s="1"/>
      <c r="B95" s="1"/>
      <c r="C95" s="125" t="s">
        <v>1</v>
      </c>
      <c r="D95" s="126"/>
      <c r="E95" s="1"/>
      <c r="F95" s="1"/>
      <c r="G95" s="1"/>
    </row>
    <row r="96" spans="1:7" ht="20.149999999999999" customHeight="1">
      <c r="A96" s="127" t="s">
        <v>79</v>
      </c>
      <c r="B96" s="128"/>
      <c r="C96" s="128"/>
      <c r="D96" s="128"/>
      <c r="E96" s="128"/>
      <c r="F96" s="128"/>
      <c r="G96" s="128"/>
    </row>
    <row r="97" spans="1:7" ht="15" customHeight="1">
      <c r="A97" s="121" t="s">
        <v>3</v>
      </c>
      <c r="B97" s="122"/>
      <c r="C97" s="3" t="s">
        <v>4</v>
      </c>
      <c r="D97" s="3" t="s">
        <v>5</v>
      </c>
      <c r="E97" s="3" t="s">
        <v>6</v>
      </c>
      <c r="F97" s="3" t="s">
        <v>7</v>
      </c>
      <c r="G97" s="3" t="s">
        <v>8</v>
      </c>
    </row>
    <row r="98" spans="1:7" ht="15" customHeight="1">
      <c r="A98" s="4" t="s">
        <v>80</v>
      </c>
      <c r="B98" s="5" t="s">
        <v>81</v>
      </c>
      <c r="C98" s="4" t="s">
        <v>11</v>
      </c>
      <c r="D98" s="4" t="s">
        <v>59</v>
      </c>
      <c r="E98" s="6">
        <v>0.33</v>
      </c>
      <c r="F98" s="7">
        <v>21.31</v>
      </c>
      <c r="G98" s="7">
        <v>7.03</v>
      </c>
    </row>
    <row r="99" spans="1:7" ht="15" customHeight="1">
      <c r="A99" s="1"/>
      <c r="B99" s="1"/>
      <c r="C99" s="1"/>
      <c r="D99" s="1"/>
      <c r="E99" s="123" t="s">
        <v>21</v>
      </c>
      <c r="F99" s="124"/>
      <c r="G99" s="8">
        <v>7.03</v>
      </c>
    </row>
    <row r="100" spans="1:7" ht="15" customHeight="1">
      <c r="A100" s="121" t="s">
        <v>22</v>
      </c>
      <c r="B100" s="122"/>
      <c r="C100" s="3" t="s">
        <v>4</v>
      </c>
      <c r="D100" s="3" t="s">
        <v>5</v>
      </c>
      <c r="E100" s="3" t="s">
        <v>6</v>
      </c>
      <c r="F100" s="3" t="s">
        <v>7</v>
      </c>
      <c r="G100" s="3" t="s">
        <v>8</v>
      </c>
    </row>
    <row r="101" spans="1:7" ht="15" customHeight="1">
      <c r="A101" s="4" t="s">
        <v>71</v>
      </c>
      <c r="B101" s="5" t="s">
        <v>72</v>
      </c>
      <c r="C101" s="4" t="s">
        <v>11</v>
      </c>
      <c r="D101" s="4" t="s">
        <v>25</v>
      </c>
      <c r="E101" s="6">
        <v>0.187</v>
      </c>
      <c r="F101" s="7">
        <v>9.86</v>
      </c>
      <c r="G101" s="7">
        <v>1.84</v>
      </c>
    </row>
    <row r="102" spans="1:7" ht="15" customHeight="1">
      <c r="A102" s="4" t="s">
        <v>26</v>
      </c>
      <c r="B102" s="5" t="s">
        <v>27</v>
      </c>
      <c r="C102" s="4" t="s">
        <v>11</v>
      </c>
      <c r="D102" s="4" t="s">
        <v>25</v>
      </c>
      <c r="E102" s="6">
        <v>6.9000000000000006E-2</v>
      </c>
      <c r="F102" s="7">
        <v>7.35</v>
      </c>
      <c r="G102" s="7">
        <v>0.51</v>
      </c>
    </row>
    <row r="103" spans="1:7" ht="15" customHeight="1">
      <c r="A103" s="1"/>
      <c r="B103" s="1"/>
      <c r="C103" s="1"/>
      <c r="D103" s="1"/>
      <c r="E103" s="123" t="s">
        <v>31</v>
      </c>
      <c r="F103" s="124"/>
      <c r="G103" s="8">
        <v>2.35</v>
      </c>
    </row>
    <row r="104" spans="1:7" ht="15" customHeight="1">
      <c r="A104" s="1"/>
      <c r="B104" s="1"/>
      <c r="C104" s="1"/>
      <c r="D104" s="1"/>
      <c r="E104" s="119" t="s">
        <v>32</v>
      </c>
      <c r="F104" s="120"/>
      <c r="G104" s="2">
        <v>9.3800000000000008</v>
      </c>
    </row>
    <row r="105" spans="1:7" ht="15" customHeight="1">
      <c r="A105" s="1"/>
      <c r="B105" s="1"/>
      <c r="C105" s="1"/>
      <c r="D105" s="1"/>
      <c r="E105" s="119" t="s">
        <v>33</v>
      </c>
      <c r="F105" s="120"/>
      <c r="G105" s="2">
        <v>1.58</v>
      </c>
    </row>
    <row r="106" spans="1:7" ht="15" customHeight="1">
      <c r="A106" s="1"/>
      <c r="B106" s="1"/>
      <c r="C106" s="1"/>
      <c r="D106" s="1"/>
      <c r="E106" s="119" t="s">
        <v>34</v>
      </c>
      <c r="F106" s="120"/>
      <c r="G106" s="2">
        <v>10.96</v>
      </c>
    </row>
    <row r="107" spans="1:7" ht="15" customHeight="1">
      <c r="A107" s="1"/>
      <c r="B107" s="1"/>
      <c r="C107" s="1"/>
      <c r="D107" s="1"/>
      <c r="E107" s="119" t="s">
        <v>35</v>
      </c>
      <c r="F107" s="120"/>
      <c r="G107" s="2">
        <v>2.1053999999999999</v>
      </c>
    </row>
    <row r="108" spans="1:7" ht="15" customHeight="1">
      <c r="A108" s="1"/>
      <c r="B108" s="1"/>
      <c r="C108" s="1"/>
      <c r="D108" s="1"/>
      <c r="E108" s="119" t="s">
        <v>36</v>
      </c>
      <c r="F108" s="120"/>
      <c r="G108" s="2">
        <v>13.07</v>
      </c>
    </row>
    <row r="109" spans="1:7" ht="10" customHeight="1">
      <c r="A109" s="1"/>
      <c r="B109" s="1"/>
      <c r="C109" s="125" t="s">
        <v>1</v>
      </c>
      <c r="D109" s="126"/>
      <c r="E109" s="1"/>
      <c r="F109" s="1"/>
      <c r="G109" s="1"/>
    </row>
    <row r="110" spans="1:7" ht="20.149999999999999" customHeight="1">
      <c r="A110" s="127" t="s">
        <v>82</v>
      </c>
      <c r="B110" s="128"/>
      <c r="C110" s="128"/>
      <c r="D110" s="128"/>
      <c r="E110" s="128"/>
      <c r="F110" s="128"/>
      <c r="G110" s="128"/>
    </row>
    <row r="111" spans="1:7" ht="15" customHeight="1">
      <c r="A111" s="121" t="s">
        <v>3</v>
      </c>
      <c r="B111" s="122"/>
      <c r="C111" s="3" t="s">
        <v>4</v>
      </c>
      <c r="D111" s="3" t="s">
        <v>5</v>
      </c>
      <c r="E111" s="3" t="s">
        <v>6</v>
      </c>
      <c r="F111" s="3" t="s">
        <v>7</v>
      </c>
      <c r="G111" s="3" t="s">
        <v>8</v>
      </c>
    </row>
    <row r="112" spans="1:7" ht="15" customHeight="1">
      <c r="A112" s="4" t="s">
        <v>83</v>
      </c>
      <c r="B112" s="5" t="s">
        <v>84</v>
      </c>
      <c r="C112" s="4" t="s">
        <v>11</v>
      </c>
      <c r="D112" s="4" t="s">
        <v>59</v>
      </c>
      <c r="E112" s="6">
        <v>0.52559999999999996</v>
      </c>
      <c r="F112" s="7">
        <v>44.74</v>
      </c>
      <c r="G112" s="7">
        <v>23.52</v>
      </c>
    </row>
    <row r="113" spans="1:7" ht="15" customHeight="1">
      <c r="A113" s="1"/>
      <c r="B113" s="1"/>
      <c r="C113" s="1"/>
      <c r="D113" s="1"/>
      <c r="E113" s="123" t="s">
        <v>21</v>
      </c>
      <c r="F113" s="124"/>
      <c r="G113" s="8">
        <v>23.52</v>
      </c>
    </row>
    <row r="114" spans="1:7" ht="15" customHeight="1">
      <c r="A114" s="121" t="s">
        <v>22</v>
      </c>
      <c r="B114" s="122"/>
      <c r="C114" s="3" t="s">
        <v>4</v>
      </c>
      <c r="D114" s="3" t="s">
        <v>5</v>
      </c>
      <c r="E114" s="3" t="s">
        <v>6</v>
      </c>
      <c r="F114" s="3" t="s">
        <v>7</v>
      </c>
      <c r="G114" s="3" t="s">
        <v>8</v>
      </c>
    </row>
    <row r="115" spans="1:7" ht="15" customHeight="1">
      <c r="A115" s="4" t="s">
        <v>60</v>
      </c>
      <c r="B115" s="5" t="s">
        <v>61</v>
      </c>
      <c r="C115" s="4" t="s">
        <v>11</v>
      </c>
      <c r="D115" s="4" t="s">
        <v>25</v>
      </c>
      <c r="E115" s="6">
        <v>0.5</v>
      </c>
      <c r="F115" s="7">
        <v>8.7799999999999994</v>
      </c>
      <c r="G115" s="7">
        <v>4.3899999999999997</v>
      </c>
    </row>
    <row r="116" spans="1:7" ht="15" customHeight="1">
      <c r="A116" s="4" t="s">
        <v>26</v>
      </c>
      <c r="B116" s="5" t="s">
        <v>27</v>
      </c>
      <c r="C116" s="4" t="s">
        <v>11</v>
      </c>
      <c r="D116" s="4" t="s">
        <v>25</v>
      </c>
      <c r="E116" s="6">
        <v>0.5</v>
      </c>
      <c r="F116" s="7">
        <v>7.35</v>
      </c>
      <c r="G116" s="7">
        <v>3.68</v>
      </c>
    </row>
    <row r="117" spans="1:7" ht="15" customHeight="1">
      <c r="A117" s="1"/>
      <c r="B117" s="1"/>
      <c r="C117" s="1"/>
      <c r="D117" s="1"/>
      <c r="E117" s="123" t="s">
        <v>31</v>
      </c>
      <c r="F117" s="124"/>
      <c r="G117" s="8">
        <v>8.07</v>
      </c>
    </row>
    <row r="118" spans="1:7" ht="15" customHeight="1">
      <c r="A118" s="1"/>
      <c r="B118" s="1"/>
      <c r="C118" s="1"/>
      <c r="D118" s="1"/>
      <c r="E118" s="119" t="s">
        <v>32</v>
      </c>
      <c r="F118" s="120"/>
      <c r="G118" s="2">
        <v>31.59</v>
      </c>
    </row>
    <row r="119" spans="1:7" ht="15" customHeight="1">
      <c r="A119" s="1"/>
      <c r="B119" s="1"/>
      <c r="C119" s="1"/>
      <c r="D119" s="1"/>
      <c r="E119" s="119" t="s">
        <v>33</v>
      </c>
      <c r="F119" s="120"/>
      <c r="G119" s="2">
        <v>5.84</v>
      </c>
    </row>
    <row r="120" spans="1:7" ht="15" customHeight="1">
      <c r="A120" s="1"/>
      <c r="B120" s="1"/>
      <c r="C120" s="1"/>
      <c r="D120" s="1"/>
      <c r="E120" s="119" t="s">
        <v>34</v>
      </c>
      <c r="F120" s="120"/>
      <c r="G120" s="2">
        <v>37.43</v>
      </c>
    </row>
    <row r="121" spans="1:7" ht="15" customHeight="1">
      <c r="A121" s="1"/>
      <c r="B121" s="1"/>
      <c r="C121" s="1"/>
      <c r="D121" s="1"/>
      <c r="E121" s="119" t="s">
        <v>35</v>
      </c>
      <c r="F121" s="120"/>
      <c r="G121" s="2">
        <v>7.1902999999999997</v>
      </c>
    </row>
    <row r="122" spans="1:7" ht="15" customHeight="1">
      <c r="A122" s="1"/>
      <c r="B122" s="1"/>
      <c r="C122" s="1"/>
      <c r="D122" s="1"/>
      <c r="E122" s="119" t="s">
        <v>36</v>
      </c>
      <c r="F122" s="120"/>
      <c r="G122" s="2">
        <v>44.62</v>
      </c>
    </row>
    <row r="123" spans="1:7" ht="10" customHeight="1">
      <c r="A123" s="1"/>
      <c r="B123" s="1"/>
      <c r="C123" s="125" t="s">
        <v>1</v>
      </c>
      <c r="D123" s="126"/>
      <c r="E123" s="1"/>
      <c r="F123" s="1"/>
      <c r="G123" s="1"/>
    </row>
    <row r="124" spans="1:7" ht="20.149999999999999" customHeight="1">
      <c r="A124" s="127" t="s">
        <v>85</v>
      </c>
      <c r="B124" s="128"/>
      <c r="C124" s="128"/>
      <c r="D124" s="128"/>
      <c r="E124" s="128"/>
      <c r="F124" s="128"/>
      <c r="G124" s="128"/>
    </row>
    <row r="125" spans="1:7" ht="15" customHeight="1">
      <c r="A125" s="121" t="s">
        <v>3</v>
      </c>
      <c r="B125" s="122"/>
      <c r="C125" s="3" t="s">
        <v>4</v>
      </c>
      <c r="D125" s="3" t="s">
        <v>5</v>
      </c>
      <c r="E125" s="3" t="s">
        <v>6</v>
      </c>
      <c r="F125" s="3" t="s">
        <v>7</v>
      </c>
      <c r="G125" s="3" t="s">
        <v>8</v>
      </c>
    </row>
    <row r="126" spans="1:7" ht="15" customHeight="1">
      <c r="A126" s="4" t="s">
        <v>86</v>
      </c>
      <c r="B126" s="5" t="s">
        <v>87</v>
      </c>
      <c r="C126" s="4" t="s">
        <v>11</v>
      </c>
      <c r="D126" s="4" t="s">
        <v>59</v>
      </c>
      <c r="E126" s="6">
        <v>0.03</v>
      </c>
      <c r="F126" s="7">
        <v>14.22</v>
      </c>
      <c r="G126" s="7">
        <v>0.43</v>
      </c>
    </row>
    <row r="127" spans="1:7" ht="15" customHeight="1">
      <c r="A127" s="4" t="s">
        <v>88</v>
      </c>
      <c r="B127" s="5" t="s">
        <v>89</v>
      </c>
      <c r="C127" s="4" t="s">
        <v>11</v>
      </c>
      <c r="D127" s="4" t="s">
        <v>46</v>
      </c>
      <c r="E127" s="6">
        <v>0.02</v>
      </c>
      <c r="F127" s="7">
        <v>5.67</v>
      </c>
      <c r="G127" s="7">
        <v>0.11</v>
      </c>
    </row>
    <row r="128" spans="1:7" ht="15" customHeight="1">
      <c r="A128" s="1"/>
      <c r="B128" s="1"/>
      <c r="C128" s="1"/>
      <c r="D128" s="1"/>
      <c r="E128" s="123" t="s">
        <v>21</v>
      </c>
      <c r="F128" s="124"/>
      <c r="G128" s="8">
        <v>0.54</v>
      </c>
    </row>
    <row r="129" spans="1:7" ht="15" customHeight="1">
      <c r="A129" s="121" t="s">
        <v>22</v>
      </c>
      <c r="B129" s="122"/>
      <c r="C129" s="3" t="s">
        <v>4</v>
      </c>
      <c r="D129" s="3" t="s">
        <v>5</v>
      </c>
      <c r="E129" s="3" t="s">
        <v>6</v>
      </c>
      <c r="F129" s="3" t="s">
        <v>7</v>
      </c>
      <c r="G129" s="3" t="s">
        <v>8</v>
      </c>
    </row>
    <row r="130" spans="1:7" ht="15" customHeight="1">
      <c r="A130" s="4" t="s">
        <v>71</v>
      </c>
      <c r="B130" s="5" t="s">
        <v>72</v>
      </c>
      <c r="C130" s="4" t="s">
        <v>11</v>
      </c>
      <c r="D130" s="4" t="s">
        <v>25</v>
      </c>
      <c r="E130" s="6">
        <v>0.1</v>
      </c>
      <c r="F130" s="7">
        <v>9.86</v>
      </c>
      <c r="G130" s="7">
        <v>0.99</v>
      </c>
    </row>
    <row r="131" spans="1:7" ht="15" customHeight="1">
      <c r="A131" s="4" t="s">
        <v>26</v>
      </c>
      <c r="B131" s="5" t="s">
        <v>27</v>
      </c>
      <c r="C131" s="4" t="s">
        <v>11</v>
      </c>
      <c r="D131" s="4" t="s">
        <v>25</v>
      </c>
      <c r="E131" s="6">
        <v>0.5</v>
      </c>
      <c r="F131" s="7">
        <v>7.35</v>
      </c>
      <c r="G131" s="7">
        <v>3.68</v>
      </c>
    </row>
    <row r="132" spans="1:7" ht="15" customHeight="1">
      <c r="A132" s="1"/>
      <c r="B132" s="1"/>
      <c r="C132" s="1"/>
      <c r="D132" s="1"/>
      <c r="E132" s="123" t="s">
        <v>31</v>
      </c>
      <c r="F132" s="124"/>
      <c r="G132" s="8">
        <v>4.67</v>
      </c>
    </row>
    <row r="133" spans="1:7" ht="15" customHeight="1">
      <c r="A133" s="1"/>
      <c r="B133" s="1"/>
      <c r="C133" s="1"/>
      <c r="D133" s="1"/>
      <c r="E133" s="119" t="s">
        <v>32</v>
      </c>
      <c r="F133" s="120"/>
      <c r="G133" s="2">
        <v>5.21</v>
      </c>
    </row>
    <row r="134" spans="1:7" ht="15" customHeight="1">
      <c r="A134" s="1"/>
      <c r="B134" s="1"/>
      <c r="C134" s="1"/>
      <c r="D134" s="1"/>
      <c r="E134" s="119" t="s">
        <v>33</v>
      </c>
      <c r="F134" s="120"/>
      <c r="G134" s="2">
        <v>3.17</v>
      </c>
    </row>
    <row r="135" spans="1:7" ht="15" customHeight="1">
      <c r="A135" s="1"/>
      <c r="B135" s="1"/>
      <c r="C135" s="1"/>
      <c r="D135" s="1"/>
      <c r="E135" s="119" t="s">
        <v>34</v>
      </c>
      <c r="F135" s="120"/>
      <c r="G135" s="2">
        <v>8.3800000000000008</v>
      </c>
    </row>
    <row r="136" spans="1:7" ht="15" customHeight="1">
      <c r="A136" s="1"/>
      <c r="B136" s="1"/>
      <c r="C136" s="1"/>
      <c r="D136" s="1"/>
      <c r="E136" s="119" t="s">
        <v>35</v>
      </c>
      <c r="F136" s="120"/>
      <c r="G136" s="2">
        <v>1.6097999999999999</v>
      </c>
    </row>
    <row r="137" spans="1:7" ht="15" customHeight="1">
      <c r="A137" s="1"/>
      <c r="B137" s="1"/>
      <c r="C137" s="1"/>
      <c r="D137" s="1"/>
      <c r="E137" s="119" t="s">
        <v>36</v>
      </c>
      <c r="F137" s="120"/>
      <c r="G137" s="2">
        <v>9.99</v>
      </c>
    </row>
    <row r="138" spans="1:7" ht="10" customHeight="1">
      <c r="A138" s="1"/>
      <c r="B138" s="1"/>
      <c r="C138" s="125" t="s">
        <v>1</v>
      </c>
      <c r="D138" s="126"/>
      <c r="E138" s="1"/>
      <c r="F138" s="1"/>
      <c r="G138" s="1"/>
    </row>
    <row r="139" spans="1:7" ht="20.149999999999999" customHeight="1">
      <c r="A139" s="127" t="s">
        <v>90</v>
      </c>
      <c r="B139" s="128"/>
      <c r="C139" s="128"/>
      <c r="D139" s="128"/>
      <c r="E139" s="128"/>
      <c r="F139" s="128"/>
      <c r="G139" s="128"/>
    </row>
    <row r="140" spans="1:7" ht="10" customHeight="1">
      <c r="A140" s="129"/>
      <c r="B140" s="129"/>
      <c r="C140" s="129"/>
      <c r="D140" s="129"/>
      <c r="E140" s="129"/>
      <c r="F140" s="129"/>
      <c r="G140" s="129"/>
    </row>
    <row r="141" spans="1:7" ht="15" customHeight="1">
      <c r="A141" s="1"/>
      <c r="B141" s="1"/>
      <c r="C141" s="1"/>
      <c r="D141" s="1"/>
      <c r="E141" s="119" t="s">
        <v>32</v>
      </c>
      <c r="F141" s="120"/>
      <c r="G141" s="2">
        <v>3135.71</v>
      </c>
    </row>
    <row r="142" spans="1:7" ht="15" customHeight="1">
      <c r="A142" s="1"/>
      <c r="B142" s="1"/>
      <c r="C142" s="1"/>
      <c r="D142" s="1"/>
      <c r="E142" s="119" t="s">
        <v>91</v>
      </c>
      <c r="F142" s="120"/>
      <c r="G142" s="2">
        <v>0</v>
      </c>
    </row>
    <row r="143" spans="1:7" ht="15" customHeight="1">
      <c r="A143" s="1"/>
      <c r="B143" s="1"/>
      <c r="C143" s="1"/>
      <c r="D143" s="1"/>
      <c r="E143" s="119" t="s">
        <v>34</v>
      </c>
      <c r="F143" s="120"/>
      <c r="G143" s="2">
        <v>3135.71</v>
      </c>
    </row>
    <row r="144" spans="1:7" ht="15" customHeight="1">
      <c r="A144" s="1"/>
      <c r="B144" s="1"/>
      <c r="C144" s="1"/>
      <c r="D144" s="1"/>
      <c r="E144" s="119" t="s">
        <v>35</v>
      </c>
      <c r="F144" s="120"/>
      <c r="G144" s="2">
        <v>602.36990000000003</v>
      </c>
    </row>
    <row r="145" spans="1:7" ht="15" customHeight="1">
      <c r="A145" s="1"/>
      <c r="B145" s="1"/>
      <c r="C145" s="1"/>
      <c r="D145" s="1"/>
      <c r="E145" s="119" t="s">
        <v>36</v>
      </c>
      <c r="F145" s="120"/>
      <c r="G145" s="2">
        <v>3738.08</v>
      </c>
    </row>
    <row r="146" spans="1:7" ht="10" customHeight="1">
      <c r="A146" s="1"/>
      <c r="B146" s="1"/>
      <c r="C146" s="125" t="s">
        <v>1</v>
      </c>
      <c r="D146" s="126"/>
      <c r="E146" s="1"/>
      <c r="F146" s="1"/>
      <c r="G146" s="1"/>
    </row>
    <row r="147" spans="1:7" ht="20.149999999999999" customHeight="1">
      <c r="A147" s="127" t="s">
        <v>92</v>
      </c>
      <c r="B147" s="128"/>
      <c r="C147" s="128"/>
      <c r="D147" s="128"/>
      <c r="E147" s="128"/>
      <c r="F147" s="128"/>
      <c r="G147" s="128"/>
    </row>
    <row r="148" spans="1:7" ht="10" customHeight="1">
      <c r="A148" s="129"/>
      <c r="B148" s="129"/>
      <c r="C148" s="129"/>
      <c r="D148" s="129"/>
      <c r="E148" s="129"/>
      <c r="F148" s="129"/>
      <c r="G148" s="129"/>
    </row>
    <row r="149" spans="1:7" ht="15" customHeight="1">
      <c r="A149" s="1"/>
      <c r="B149" s="1"/>
      <c r="C149" s="1"/>
      <c r="D149" s="1"/>
      <c r="E149" s="119" t="s">
        <v>32</v>
      </c>
      <c r="F149" s="120"/>
      <c r="G149" s="2">
        <v>2347.33</v>
      </c>
    </row>
    <row r="150" spans="1:7" ht="15" customHeight="1">
      <c r="A150" s="1"/>
      <c r="B150" s="1"/>
      <c r="C150" s="1"/>
      <c r="D150" s="1"/>
      <c r="E150" s="119" t="s">
        <v>91</v>
      </c>
      <c r="F150" s="120"/>
      <c r="G150" s="2">
        <v>0</v>
      </c>
    </row>
    <row r="151" spans="1:7" ht="15" customHeight="1">
      <c r="A151" s="1"/>
      <c r="B151" s="1"/>
      <c r="C151" s="1"/>
      <c r="D151" s="1"/>
      <c r="E151" s="119" t="s">
        <v>34</v>
      </c>
      <c r="F151" s="120"/>
      <c r="G151" s="2">
        <v>2347.33</v>
      </c>
    </row>
    <row r="152" spans="1:7" ht="15" customHeight="1">
      <c r="A152" s="1"/>
      <c r="B152" s="1"/>
      <c r="C152" s="1"/>
      <c r="D152" s="1"/>
      <c r="E152" s="119" t="s">
        <v>35</v>
      </c>
      <c r="F152" s="120"/>
      <c r="G152" s="2">
        <v>450.9221</v>
      </c>
    </row>
    <row r="153" spans="1:7" ht="15" customHeight="1">
      <c r="A153" s="1"/>
      <c r="B153" s="1"/>
      <c r="C153" s="1"/>
      <c r="D153" s="1"/>
      <c r="E153" s="119" t="s">
        <v>36</v>
      </c>
      <c r="F153" s="120"/>
      <c r="G153" s="2">
        <v>2798.25</v>
      </c>
    </row>
    <row r="154" spans="1:7" ht="10" customHeight="1">
      <c r="A154" s="1"/>
      <c r="B154" s="1"/>
      <c r="C154" s="125" t="s">
        <v>1</v>
      </c>
      <c r="D154" s="126"/>
      <c r="E154" s="1"/>
      <c r="F154" s="1"/>
      <c r="G154" s="1"/>
    </row>
    <row r="155" spans="1:7" ht="20.149999999999999" customHeight="1">
      <c r="A155" s="127" t="s">
        <v>93</v>
      </c>
      <c r="B155" s="128"/>
      <c r="C155" s="128"/>
      <c r="D155" s="128"/>
      <c r="E155" s="128"/>
      <c r="F155" s="128"/>
      <c r="G155" s="128"/>
    </row>
    <row r="156" spans="1:7" ht="10" customHeight="1">
      <c r="A156" s="129"/>
      <c r="B156" s="129"/>
      <c r="C156" s="129"/>
      <c r="D156" s="129"/>
      <c r="E156" s="129"/>
      <c r="F156" s="129"/>
      <c r="G156" s="129"/>
    </row>
    <row r="157" spans="1:7" ht="15" customHeight="1">
      <c r="A157" s="1"/>
      <c r="B157" s="1"/>
      <c r="C157" s="1"/>
      <c r="D157" s="1"/>
      <c r="E157" s="119" t="s">
        <v>32</v>
      </c>
      <c r="F157" s="120"/>
      <c r="G157" s="2">
        <v>1425.03</v>
      </c>
    </row>
    <row r="158" spans="1:7" ht="15" customHeight="1">
      <c r="A158" s="1"/>
      <c r="B158" s="1"/>
      <c r="C158" s="1"/>
      <c r="D158" s="1"/>
      <c r="E158" s="119" t="s">
        <v>91</v>
      </c>
      <c r="F158" s="120"/>
      <c r="G158" s="2">
        <v>0</v>
      </c>
    </row>
    <row r="159" spans="1:7" ht="15" customHeight="1">
      <c r="A159" s="1"/>
      <c r="B159" s="1"/>
      <c r="C159" s="1"/>
      <c r="D159" s="1"/>
      <c r="E159" s="119" t="s">
        <v>34</v>
      </c>
      <c r="F159" s="120"/>
      <c r="G159" s="2">
        <v>1425.03</v>
      </c>
    </row>
    <row r="160" spans="1:7" ht="15" customHeight="1">
      <c r="A160" s="1"/>
      <c r="B160" s="1"/>
      <c r="C160" s="1"/>
      <c r="D160" s="1"/>
      <c r="E160" s="119" t="s">
        <v>35</v>
      </c>
      <c r="F160" s="120"/>
      <c r="G160" s="2">
        <v>273.74829999999997</v>
      </c>
    </row>
    <row r="161" spans="1:7" ht="15" customHeight="1">
      <c r="A161" s="1"/>
      <c r="B161" s="1"/>
      <c r="C161" s="1"/>
      <c r="D161" s="1"/>
      <c r="E161" s="119" t="s">
        <v>36</v>
      </c>
      <c r="F161" s="120"/>
      <c r="G161" s="2">
        <v>1698.78</v>
      </c>
    </row>
    <row r="162" spans="1:7" ht="10" customHeight="1">
      <c r="A162" s="1"/>
      <c r="B162" s="1"/>
      <c r="C162" s="125" t="s">
        <v>1</v>
      </c>
      <c r="D162" s="126"/>
      <c r="E162" s="1"/>
      <c r="F162" s="1"/>
      <c r="G162" s="1"/>
    </row>
    <row r="163" spans="1:7" ht="20.149999999999999" customHeight="1">
      <c r="A163" s="127" t="s">
        <v>94</v>
      </c>
      <c r="B163" s="128"/>
      <c r="C163" s="128"/>
      <c r="D163" s="128"/>
      <c r="E163" s="128"/>
      <c r="F163" s="128"/>
      <c r="G163" s="128"/>
    </row>
    <row r="164" spans="1:7" ht="15" customHeight="1">
      <c r="A164" s="121" t="s">
        <v>22</v>
      </c>
      <c r="B164" s="122"/>
      <c r="C164" s="3" t="s">
        <v>4</v>
      </c>
      <c r="D164" s="3" t="s">
        <v>5</v>
      </c>
      <c r="E164" s="3" t="s">
        <v>6</v>
      </c>
      <c r="F164" s="3" t="s">
        <v>7</v>
      </c>
      <c r="G164" s="3" t="s">
        <v>8</v>
      </c>
    </row>
    <row r="165" spans="1:7" ht="20.149999999999999" customHeight="1">
      <c r="A165" s="4" t="s">
        <v>95</v>
      </c>
      <c r="B165" s="5" t="s">
        <v>96</v>
      </c>
      <c r="C165" s="4" t="s">
        <v>97</v>
      </c>
      <c r="D165" s="4" t="s">
        <v>98</v>
      </c>
      <c r="E165" s="6">
        <v>1</v>
      </c>
      <c r="F165" s="7">
        <v>11.95</v>
      </c>
      <c r="G165" s="7">
        <f>E165*F165</f>
        <v>11.95</v>
      </c>
    </row>
    <row r="166" spans="1:7" ht="15" customHeight="1">
      <c r="A166" s="1"/>
      <c r="B166" s="1"/>
      <c r="C166" s="1"/>
      <c r="D166" s="1"/>
      <c r="E166" s="123" t="s">
        <v>31</v>
      </c>
      <c r="F166" s="124"/>
      <c r="G166" s="8">
        <f>G165</f>
        <v>11.95</v>
      </c>
    </row>
    <row r="167" spans="1:7" ht="15" customHeight="1">
      <c r="A167" s="1"/>
      <c r="B167" s="1"/>
      <c r="C167" s="1"/>
      <c r="D167" s="1"/>
      <c r="E167" s="119" t="s">
        <v>32</v>
      </c>
      <c r="F167" s="120"/>
      <c r="G167" s="2">
        <f>G166</f>
        <v>11.95</v>
      </c>
    </row>
    <row r="168" spans="1:7" ht="15" customHeight="1">
      <c r="A168" s="1"/>
      <c r="B168" s="1"/>
      <c r="C168" s="1"/>
      <c r="D168" s="1"/>
      <c r="E168" s="119" t="s">
        <v>91</v>
      </c>
      <c r="F168" s="120"/>
      <c r="G168" s="2">
        <v>0</v>
      </c>
    </row>
    <row r="169" spans="1:7" ht="15" customHeight="1">
      <c r="A169" s="1"/>
      <c r="B169" s="1"/>
      <c r="C169" s="1"/>
      <c r="D169" s="1"/>
      <c r="E169" s="119" t="s">
        <v>34</v>
      </c>
      <c r="F169" s="120"/>
      <c r="G169" s="2">
        <f>G167</f>
        <v>11.95</v>
      </c>
    </row>
    <row r="170" spans="1:7" ht="15" customHeight="1">
      <c r="A170" s="1"/>
      <c r="B170" s="1"/>
      <c r="C170" s="1"/>
      <c r="D170" s="1"/>
      <c r="E170" s="119" t="s">
        <v>35</v>
      </c>
      <c r="F170" s="120"/>
      <c r="G170" s="2">
        <f>G169*0.1921</f>
        <v>2.2955949999999996</v>
      </c>
    </row>
    <row r="171" spans="1:7" ht="15" customHeight="1">
      <c r="A171" s="1"/>
      <c r="B171" s="1"/>
      <c r="C171" s="1"/>
      <c r="D171" s="1"/>
      <c r="E171" s="119" t="s">
        <v>36</v>
      </c>
      <c r="F171" s="120"/>
      <c r="G171" s="2">
        <f>G169+G170</f>
        <v>14.245594999999998</v>
      </c>
    </row>
    <row r="172" spans="1:7" ht="10" customHeight="1">
      <c r="A172" s="1"/>
      <c r="B172" s="1"/>
      <c r="C172" s="125" t="s">
        <v>1</v>
      </c>
      <c r="D172" s="126"/>
      <c r="E172" s="1"/>
      <c r="F172" s="1"/>
      <c r="G172" s="1"/>
    </row>
    <row r="173" spans="1:7" ht="20.149999999999999" customHeight="1">
      <c r="A173" s="127" t="s">
        <v>99</v>
      </c>
      <c r="B173" s="128"/>
      <c r="C173" s="128"/>
      <c r="D173" s="128"/>
      <c r="E173" s="128"/>
      <c r="F173" s="128"/>
      <c r="G173" s="128"/>
    </row>
    <row r="174" spans="1:7" ht="15" customHeight="1">
      <c r="A174" s="121" t="s">
        <v>3</v>
      </c>
      <c r="B174" s="122"/>
      <c r="C174" s="3" t="s">
        <v>4</v>
      </c>
      <c r="D174" s="3" t="s">
        <v>5</v>
      </c>
      <c r="E174" s="3" t="s">
        <v>6</v>
      </c>
      <c r="F174" s="3" t="s">
        <v>7</v>
      </c>
      <c r="G174" s="3" t="s">
        <v>8</v>
      </c>
    </row>
    <row r="175" spans="1:7" ht="15" customHeight="1">
      <c r="A175" s="4" t="s">
        <v>100</v>
      </c>
      <c r="B175" s="5" t="s">
        <v>101</v>
      </c>
      <c r="C175" s="4" t="s">
        <v>11</v>
      </c>
      <c r="D175" s="4" t="s">
        <v>59</v>
      </c>
      <c r="E175" s="6">
        <v>0.05</v>
      </c>
      <c r="F175" s="7">
        <v>4.78</v>
      </c>
      <c r="G175" s="7">
        <v>0.24</v>
      </c>
    </row>
    <row r="176" spans="1:7" ht="15" customHeight="1">
      <c r="A176" s="1"/>
      <c r="B176" s="1"/>
      <c r="C176" s="1"/>
      <c r="D176" s="1"/>
      <c r="E176" s="123" t="s">
        <v>21</v>
      </c>
      <c r="F176" s="124"/>
      <c r="G176" s="8">
        <v>0.24</v>
      </c>
    </row>
    <row r="177" spans="1:7" ht="15" customHeight="1">
      <c r="A177" s="121" t="s">
        <v>22</v>
      </c>
      <c r="B177" s="122"/>
      <c r="C177" s="3" t="s">
        <v>4</v>
      </c>
      <c r="D177" s="3" t="s">
        <v>5</v>
      </c>
      <c r="E177" s="3" t="s">
        <v>6</v>
      </c>
      <c r="F177" s="3" t="s">
        <v>7</v>
      </c>
      <c r="G177" s="3" t="s">
        <v>8</v>
      </c>
    </row>
    <row r="178" spans="1:7" ht="15" customHeight="1">
      <c r="A178" s="4" t="s">
        <v>26</v>
      </c>
      <c r="B178" s="5" t="s">
        <v>27</v>
      </c>
      <c r="C178" s="4" t="s">
        <v>11</v>
      </c>
      <c r="D178" s="4" t="s">
        <v>25</v>
      </c>
      <c r="E178" s="6">
        <v>0.14000000000000001</v>
      </c>
      <c r="F178" s="7">
        <v>7.35</v>
      </c>
      <c r="G178" s="7">
        <v>1.03</v>
      </c>
    </row>
    <row r="179" spans="1:7" ht="15" customHeight="1">
      <c r="A179" s="1"/>
      <c r="B179" s="1"/>
      <c r="C179" s="1"/>
      <c r="D179" s="1"/>
      <c r="E179" s="123" t="s">
        <v>31</v>
      </c>
      <c r="F179" s="124"/>
      <c r="G179" s="8">
        <v>1.03</v>
      </c>
    </row>
    <row r="180" spans="1:7" ht="15" customHeight="1">
      <c r="A180" s="1"/>
      <c r="B180" s="1"/>
      <c r="C180" s="1"/>
      <c r="D180" s="1"/>
      <c r="E180" s="119" t="s">
        <v>32</v>
      </c>
      <c r="F180" s="120"/>
      <c r="G180" s="2">
        <v>1.27</v>
      </c>
    </row>
    <row r="181" spans="1:7" ht="15" customHeight="1">
      <c r="A181" s="1"/>
      <c r="B181" s="1"/>
      <c r="C181" s="1"/>
      <c r="D181" s="1"/>
      <c r="E181" s="119" t="s">
        <v>33</v>
      </c>
      <c r="F181" s="120"/>
      <c r="G181" s="2">
        <v>0.7</v>
      </c>
    </row>
    <row r="182" spans="1:7" ht="15" customHeight="1">
      <c r="A182" s="1"/>
      <c r="B182" s="1"/>
      <c r="C182" s="1"/>
      <c r="D182" s="1"/>
      <c r="E182" s="119" t="s">
        <v>34</v>
      </c>
      <c r="F182" s="120"/>
      <c r="G182" s="2">
        <v>1.97</v>
      </c>
    </row>
    <row r="183" spans="1:7" ht="15" customHeight="1">
      <c r="A183" s="1"/>
      <c r="B183" s="1"/>
      <c r="C183" s="1"/>
      <c r="D183" s="1"/>
      <c r="E183" s="119" t="s">
        <v>35</v>
      </c>
      <c r="F183" s="120"/>
      <c r="G183" s="2">
        <v>0.37840000000000001</v>
      </c>
    </row>
    <row r="184" spans="1:7" ht="15" customHeight="1">
      <c r="A184" s="1"/>
      <c r="B184" s="1"/>
      <c r="C184" s="1"/>
      <c r="D184" s="1"/>
      <c r="E184" s="119" t="s">
        <v>36</v>
      </c>
      <c r="F184" s="120"/>
      <c r="G184" s="2">
        <v>2.35</v>
      </c>
    </row>
  </sheetData>
  <mergeCells count="142">
    <mergeCell ref="A10:B10"/>
    <mergeCell ref="E14:F14"/>
    <mergeCell ref="E15:F15"/>
    <mergeCell ref="E16:F16"/>
    <mergeCell ref="E17:F17"/>
    <mergeCell ref="A1:G1"/>
    <mergeCell ref="C2:D2"/>
    <mergeCell ref="A3:G3"/>
    <mergeCell ref="A4:B4"/>
    <mergeCell ref="E9:F9"/>
    <mergeCell ref="E25:F25"/>
    <mergeCell ref="A26:B26"/>
    <mergeCell ref="E30:F30"/>
    <mergeCell ref="E31:F31"/>
    <mergeCell ref="E32:F32"/>
    <mergeCell ref="E18:F18"/>
    <mergeCell ref="E19:F19"/>
    <mergeCell ref="C20:D20"/>
    <mergeCell ref="A21:G21"/>
    <mergeCell ref="A22:B22"/>
    <mergeCell ref="A38:B38"/>
    <mergeCell ref="E43:F43"/>
    <mergeCell ref="A44:B44"/>
    <mergeCell ref="E48:F48"/>
    <mergeCell ref="E49:F49"/>
    <mergeCell ref="E33:F33"/>
    <mergeCell ref="E34:F34"/>
    <mergeCell ref="E35:F35"/>
    <mergeCell ref="C36:D36"/>
    <mergeCell ref="A37:G37"/>
    <mergeCell ref="A55:G55"/>
    <mergeCell ref="A56:B56"/>
    <mergeCell ref="E60:F60"/>
    <mergeCell ref="E61:F61"/>
    <mergeCell ref="E62:F62"/>
    <mergeCell ref="E50:F50"/>
    <mergeCell ref="E51:F51"/>
    <mergeCell ref="E52:F52"/>
    <mergeCell ref="E53:F53"/>
    <mergeCell ref="C54:D54"/>
    <mergeCell ref="A68:B68"/>
    <mergeCell ref="E70:F70"/>
    <mergeCell ref="A71:B71"/>
    <mergeCell ref="E74:F74"/>
    <mergeCell ref="E75:F75"/>
    <mergeCell ref="E63:F63"/>
    <mergeCell ref="E64:F64"/>
    <mergeCell ref="E65:F65"/>
    <mergeCell ref="C66:D66"/>
    <mergeCell ref="A67:G67"/>
    <mergeCell ref="A81:G81"/>
    <mergeCell ref="A82:B82"/>
    <mergeCell ref="E85:F85"/>
    <mergeCell ref="A86:B86"/>
    <mergeCell ref="E89:F89"/>
    <mergeCell ref="E76:F76"/>
    <mergeCell ref="E77:F77"/>
    <mergeCell ref="E78:F78"/>
    <mergeCell ref="E79:F79"/>
    <mergeCell ref="C80:D80"/>
    <mergeCell ref="C95:D95"/>
    <mergeCell ref="A96:G96"/>
    <mergeCell ref="A97:B97"/>
    <mergeCell ref="E99:F99"/>
    <mergeCell ref="A100:B100"/>
    <mergeCell ref="E90:F90"/>
    <mergeCell ref="E91:F91"/>
    <mergeCell ref="E92:F92"/>
    <mergeCell ref="E93:F93"/>
    <mergeCell ref="E94:F94"/>
    <mergeCell ref="E108:F108"/>
    <mergeCell ref="C109:D109"/>
    <mergeCell ref="A110:G110"/>
    <mergeCell ref="A111:B111"/>
    <mergeCell ref="E113:F113"/>
    <mergeCell ref="E103:F103"/>
    <mergeCell ref="E104:F104"/>
    <mergeCell ref="E105:F105"/>
    <mergeCell ref="E106:F106"/>
    <mergeCell ref="E107:F107"/>
    <mergeCell ref="E121:F121"/>
    <mergeCell ref="E122:F122"/>
    <mergeCell ref="C123:D123"/>
    <mergeCell ref="A124:G124"/>
    <mergeCell ref="A125:B125"/>
    <mergeCell ref="A114:B114"/>
    <mergeCell ref="E117:F117"/>
    <mergeCell ref="E118:F118"/>
    <mergeCell ref="E119:F119"/>
    <mergeCell ref="E120:F120"/>
    <mergeCell ref="E135:F135"/>
    <mergeCell ref="E136:F136"/>
    <mergeCell ref="E137:F137"/>
    <mergeCell ref="C138:D138"/>
    <mergeCell ref="A139:G139"/>
    <mergeCell ref="E128:F128"/>
    <mergeCell ref="A129:B129"/>
    <mergeCell ref="E132:F132"/>
    <mergeCell ref="E133:F133"/>
    <mergeCell ref="E134:F134"/>
    <mergeCell ref="E145:F145"/>
    <mergeCell ref="C146:D146"/>
    <mergeCell ref="A147:G147"/>
    <mergeCell ref="A148:G148"/>
    <mergeCell ref="E149:F149"/>
    <mergeCell ref="A140:G140"/>
    <mergeCell ref="E141:F141"/>
    <mergeCell ref="E142:F142"/>
    <mergeCell ref="E143:F143"/>
    <mergeCell ref="E144:F144"/>
    <mergeCell ref="A155:G155"/>
    <mergeCell ref="A156:G156"/>
    <mergeCell ref="E157:F157"/>
    <mergeCell ref="E158:F158"/>
    <mergeCell ref="E159:F159"/>
    <mergeCell ref="E150:F150"/>
    <mergeCell ref="E151:F151"/>
    <mergeCell ref="E152:F152"/>
    <mergeCell ref="E153:F153"/>
    <mergeCell ref="C154:D154"/>
    <mergeCell ref="E166:F166"/>
    <mergeCell ref="E167:F167"/>
    <mergeCell ref="E168:F168"/>
    <mergeCell ref="E169:F169"/>
    <mergeCell ref="E170:F170"/>
    <mergeCell ref="E160:F160"/>
    <mergeCell ref="E161:F161"/>
    <mergeCell ref="C162:D162"/>
    <mergeCell ref="A163:G163"/>
    <mergeCell ref="A164:B164"/>
    <mergeCell ref="E183:F183"/>
    <mergeCell ref="E184:F184"/>
    <mergeCell ref="A177:B177"/>
    <mergeCell ref="E179:F179"/>
    <mergeCell ref="E180:F180"/>
    <mergeCell ref="E181:F181"/>
    <mergeCell ref="E182:F182"/>
    <mergeCell ref="E171:F171"/>
    <mergeCell ref="C172:D172"/>
    <mergeCell ref="A173:G173"/>
    <mergeCell ref="A174:B174"/>
    <mergeCell ref="E176:F176"/>
  </mergeCells>
  <pageMargins left="0.27559055118110237" right="0.27559055118110237" top="0.27559055118110237" bottom="0.27559055118110237" header="0" footer="0"/>
  <pageSetup paperSize="9" scale="85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G318"/>
  <sheetViews>
    <sheetView topLeftCell="A310" workbookViewId="0">
      <selection activeCell="B22" sqref="B22"/>
    </sheetView>
  </sheetViews>
  <sheetFormatPr defaultRowHeight="14.5"/>
  <cols>
    <col min="1" max="1" width="10.26953125" customWidth="1"/>
    <col min="2" max="2" width="48.81640625" customWidth="1"/>
    <col min="3" max="3" width="12.453125" customWidth="1"/>
    <col min="4" max="4" width="6.1796875" customWidth="1"/>
    <col min="5" max="7" width="12.453125" customWidth="1"/>
  </cols>
  <sheetData>
    <row r="1" spans="1:7" ht="92.15" customHeight="1">
      <c r="A1" s="103"/>
      <c r="B1" s="103"/>
      <c r="C1" s="103"/>
      <c r="D1" s="103"/>
      <c r="E1" s="103"/>
      <c r="F1" s="103"/>
      <c r="G1" s="103"/>
    </row>
    <row r="2" spans="1:7" ht="10" customHeight="1">
      <c r="A2" s="1"/>
      <c r="B2" s="1"/>
      <c r="C2" s="125" t="s">
        <v>1</v>
      </c>
      <c r="D2" s="126"/>
      <c r="E2" s="1"/>
      <c r="F2" s="1"/>
      <c r="G2" s="1"/>
    </row>
    <row r="3" spans="1:7" ht="20.149999999999999" customHeight="1">
      <c r="A3" s="127" t="s">
        <v>102</v>
      </c>
      <c r="B3" s="128"/>
      <c r="C3" s="128"/>
      <c r="D3" s="128"/>
      <c r="E3" s="128"/>
      <c r="F3" s="128"/>
      <c r="G3" s="128"/>
    </row>
    <row r="4" spans="1:7" ht="15" customHeight="1">
      <c r="A4" s="121" t="s">
        <v>103</v>
      </c>
      <c r="B4" s="122"/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ht="15" customHeight="1">
      <c r="A5" s="4" t="s">
        <v>104</v>
      </c>
      <c r="B5" s="5" t="s">
        <v>105</v>
      </c>
      <c r="C5" s="4" t="s">
        <v>11</v>
      </c>
      <c r="D5" s="4" t="s">
        <v>25</v>
      </c>
      <c r="E5" s="6">
        <v>1</v>
      </c>
      <c r="F5" s="7">
        <v>0.7</v>
      </c>
      <c r="G5" s="7">
        <v>0.7</v>
      </c>
    </row>
    <row r="6" spans="1:7" ht="15" customHeight="1">
      <c r="A6" s="4" t="s">
        <v>106</v>
      </c>
      <c r="B6" s="5" t="s">
        <v>107</v>
      </c>
      <c r="C6" s="4" t="s">
        <v>11</v>
      </c>
      <c r="D6" s="4" t="s">
        <v>25</v>
      </c>
      <c r="E6" s="6">
        <v>1</v>
      </c>
      <c r="F6" s="7">
        <v>0.7</v>
      </c>
      <c r="G6" s="7">
        <v>0.7</v>
      </c>
    </row>
    <row r="7" spans="1:7" ht="15" customHeight="1">
      <c r="A7" s="4" t="s">
        <v>108</v>
      </c>
      <c r="B7" s="5" t="s">
        <v>109</v>
      </c>
      <c r="C7" s="4" t="s">
        <v>11</v>
      </c>
      <c r="D7" s="4" t="s">
        <v>25</v>
      </c>
      <c r="E7" s="6">
        <v>1</v>
      </c>
      <c r="F7" s="7">
        <v>0.35</v>
      </c>
      <c r="G7" s="7">
        <v>0.35</v>
      </c>
    </row>
    <row r="8" spans="1:7" ht="15" customHeight="1">
      <c r="A8" s="4" t="s">
        <v>110</v>
      </c>
      <c r="B8" s="5" t="s">
        <v>111</v>
      </c>
      <c r="C8" s="4" t="s">
        <v>11</v>
      </c>
      <c r="D8" s="4" t="s">
        <v>25</v>
      </c>
      <c r="E8" s="6">
        <v>1</v>
      </c>
      <c r="F8" s="7">
        <v>0.01</v>
      </c>
      <c r="G8" s="7">
        <v>0.01</v>
      </c>
    </row>
    <row r="9" spans="1:7" ht="15" customHeight="1">
      <c r="A9" s="1"/>
      <c r="B9" s="1"/>
      <c r="C9" s="1"/>
      <c r="D9" s="1"/>
      <c r="E9" s="123" t="s">
        <v>112</v>
      </c>
      <c r="F9" s="124"/>
      <c r="G9" s="8">
        <v>1.76</v>
      </c>
    </row>
    <row r="10" spans="1:7" ht="15" customHeight="1">
      <c r="A10" s="121" t="s">
        <v>37</v>
      </c>
      <c r="B10" s="122"/>
      <c r="C10" s="3" t="s">
        <v>4</v>
      </c>
      <c r="D10" s="3" t="s">
        <v>5</v>
      </c>
      <c r="E10" s="3" t="s">
        <v>6</v>
      </c>
      <c r="F10" s="3" t="s">
        <v>7</v>
      </c>
      <c r="G10" s="3" t="s">
        <v>8</v>
      </c>
    </row>
    <row r="11" spans="1:7" ht="15" customHeight="1">
      <c r="A11" s="4" t="s">
        <v>113</v>
      </c>
      <c r="B11" s="5" t="s">
        <v>114</v>
      </c>
      <c r="C11" s="4" t="s">
        <v>11</v>
      </c>
      <c r="D11" s="4" t="s">
        <v>25</v>
      </c>
      <c r="E11" s="6">
        <v>0.94</v>
      </c>
      <c r="F11" s="7">
        <v>6.3068999999999997</v>
      </c>
      <c r="G11" s="7">
        <v>5.93</v>
      </c>
    </row>
    <row r="12" spans="1:7" ht="15" customHeight="1">
      <c r="A12" s="1"/>
      <c r="B12" s="1"/>
      <c r="C12" s="1"/>
      <c r="D12" s="1"/>
      <c r="E12" s="123" t="s">
        <v>43</v>
      </c>
      <c r="F12" s="124"/>
      <c r="G12" s="8">
        <v>5.93</v>
      </c>
    </row>
    <row r="13" spans="1:7" ht="15" customHeight="1">
      <c r="A13" s="121" t="s">
        <v>3</v>
      </c>
      <c r="B13" s="122"/>
      <c r="C13" s="3" t="s">
        <v>4</v>
      </c>
      <c r="D13" s="3" t="s">
        <v>5</v>
      </c>
      <c r="E13" s="3" t="s">
        <v>6</v>
      </c>
      <c r="F13" s="3" t="s">
        <v>7</v>
      </c>
      <c r="G13" s="3" t="s">
        <v>8</v>
      </c>
    </row>
    <row r="14" spans="1:7" ht="20.149999999999999" customHeight="1">
      <c r="A14" s="4" t="s">
        <v>115</v>
      </c>
      <c r="B14" s="5" t="s">
        <v>116</v>
      </c>
      <c r="C14" s="4" t="s">
        <v>11</v>
      </c>
      <c r="D14" s="4" t="s">
        <v>25</v>
      </c>
      <c r="E14" s="6">
        <v>1</v>
      </c>
      <c r="F14" s="7">
        <v>0.32</v>
      </c>
      <c r="G14" s="7">
        <v>0.32</v>
      </c>
    </row>
    <row r="15" spans="1:7" ht="20.149999999999999" customHeight="1">
      <c r="A15" s="4" t="s">
        <v>117</v>
      </c>
      <c r="B15" s="5" t="s">
        <v>118</v>
      </c>
      <c r="C15" s="4" t="s">
        <v>11</v>
      </c>
      <c r="D15" s="4" t="s">
        <v>25</v>
      </c>
      <c r="E15" s="6">
        <v>1</v>
      </c>
      <c r="F15" s="7">
        <v>1.02</v>
      </c>
      <c r="G15" s="7">
        <v>1.02</v>
      </c>
    </row>
    <row r="16" spans="1:7" ht="15" customHeight="1">
      <c r="A16" s="1"/>
      <c r="B16" s="1"/>
      <c r="C16" s="1"/>
      <c r="D16" s="1"/>
      <c r="E16" s="123" t="s">
        <v>21</v>
      </c>
      <c r="F16" s="124"/>
      <c r="G16" s="8">
        <v>1.34</v>
      </c>
    </row>
    <row r="17" spans="1:7" ht="15" customHeight="1">
      <c r="A17" s="121" t="s">
        <v>22</v>
      </c>
      <c r="B17" s="122"/>
      <c r="C17" s="3" t="s">
        <v>4</v>
      </c>
      <c r="D17" s="3" t="s">
        <v>5</v>
      </c>
      <c r="E17" s="3" t="s">
        <v>6</v>
      </c>
      <c r="F17" s="3" t="s">
        <v>7</v>
      </c>
      <c r="G17" s="3" t="s">
        <v>8</v>
      </c>
    </row>
    <row r="18" spans="1:7" ht="20.149999999999999" customHeight="1">
      <c r="A18" s="4" t="s">
        <v>119</v>
      </c>
      <c r="B18" s="5" t="s">
        <v>120</v>
      </c>
      <c r="C18" s="4" t="s">
        <v>11</v>
      </c>
      <c r="D18" s="4" t="s">
        <v>25</v>
      </c>
      <c r="E18" s="6">
        <v>1</v>
      </c>
      <c r="F18" s="7">
        <v>0.04</v>
      </c>
      <c r="G18" s="7">
        <v>0.04</v>
      </c>
    </row>
    <row r="19" spans="1:7" ht="15" customHeight="1">
      <c r="A19" s="1"/>
      <c r="B19" s="1"/>
      <c r="C19" s="1"/>
      <c r="D19" s="1"/>
      <c r="E19" s="123" t="s">
        <v>31</v>
      </c>
      <c r="F19" s="124"/>
      <c r="G19" s="8">
        <v>0.04</v>
      </c>
    </row>
    <row r="20" spans="1:7" ht="15" customHeight="1">
      <c r="A20" s="1"/>
      <c r="B20" s="1"/>
      <c r="C20" s="1"/>
      <c r="D20" s="1"/>
      <c r="E20" s="119" t="s">
        <v>32</v>
      </c>
      <c r="F20" s="120"/>
      <c r="G20" s="2">
        <v>8.7100000000000009</v>
      </c>
    </row>
    <row r="21" spans="1:7" ht="15" customHeight="1">
      <c r="A21" s="1"/>
      <c r="B21" s="1"/>
      <c r="C21" s="1"/>
      <c r="D21" s="1"/>
      <c r="E21" s="119" t="s">
        <v>33</v>
      </c>
      <c r="F21" s="120"/>
      <c r="G21" s="2">
        <v>7.39</v>
      </c>
    </row>
    <row r="22" spans="1:7" ht="15" customHeight="1">
      <c r="A22" s="1"/>
      <c r="B22" s="1"/>
      <c r="C22" s="1"/>
      <c r="D22" s="1"/>
      <c r="E22" s="119" t="s">
        <v>34</v>
      </c>
      <c r="F22" s="120"/>
      <c r="G22" s="2">
        <v>16.100000000000001</v>
      </c>
    </row>
    <row r="23" spans="1:7" ht="15" customHeight="1">
      <c r="A23" s="1"/>
      <c r="B23" s="1"/>
      <c r="C23" s="1"/>
      <c r="D23" s="1"/>
      <c r="E23" s="119" t="s">
        <v>35</v>
      </c>
      <c r="F23" s="120"/>
      <c r="G23" s="2">
        <v>3.0928</v>
      </c>
    </row>
    <row r="24" spans="1:7" ht="15" customHeight="1">
      <c r="A24" s="1"/>
      <c r="B24" s="1"/>
      <c r="C24" s="1"/>
      <c r="D24" s="1"/>
      <c r="E24" s="119" t="s">
        <v>36</v>
      </c>
      <c r="F24" s="120"/>
      <c r="G24" s="2">
        <v>19.190000000000001</v>
      </c>
    </row>
    <row r="25" spans="1:7" ht="10" customHeight="1">
      <c r="A25" s="1"/>
      <c r="B25" s="1"/>
      <c r="C25" s="125" t="s">
        <v>1</v>
      </c>
      <c r="D25" s="126"/>
      <c r="E25" s="1"/>
      <c r="F25" s="1"/>
      <c r="G25" s="1"/>
    </row>
    <row r="26" spans="1:7" ht="20.149999999999999" customHeight="1">
      <c r="A26" s="127" t="s">
        <v>121</v>
      </c>
      <c r="B26" s="128"/>
      <c r="C26" s="128"/>
      <c r="D26" s="128"/>
      <c r="E26" s="128"/>
      <c r="F26" s="128"/>
      <c r="G26" s="128"/>
    </row>
    <row r="27" spans="1:7" ht="15" customHeight="1">
      <c r="A27" s="121" t="s">
        <v>37</v>
      </c>
      <c r="B27" s="122"/>
      <c r="C27" s="3" t="s">
        <v>4</v>
      </c>
      <c r="D27" s="3" t="s">
        <v>5</v>
      </c>
      <c r="E27" s="3" t="s">
        <v>6</v>
      </c>
      <c r="F27" s="3" t="s">
        <v>7</v>
      </c>
      <c r="G27" s="3" t="s">
        <v>8</v>
      </c>
    </row>
    <row r="28" spans="1:7" ht="15" customHeight="1">
      <c r="A28" s="4" t="s">
        <v>113</v>
      </c>
      <c r="B28" s="5" t="s">
        <v>114</v>
      </c>
      <c r="C28" s="4" t="s">
        <v>11</v>
      </c>
      <c r="D28" s="4" t="s">
        <v>25</v>
      </c>
      <c r="E28" s="6">
        <v>7.4260000000000003E-3</v>
      </c>
      <c r="F28" s="7">
        <v>6.3068999999999997</v>
      </c>
      <c r="G28" s="7">
        <v>0.05</v>
      </c>
    </row>
    <row r="29" spans="1:7" ht="15" customHeight="1">
      <c r="A29" s="1"/>
      <c r="B29" s="1"/>
      <c r="C29" s="1"/>
      <c r="D29" s="1"/>
      <c r="E29" s="123" t="s">
        <v>43</v>
      </c>
      <c r="F29" s="124"/>
      <c r="G29" s="8">
        <v>0.05</v>
      </c>
    </row>
    <row r="30" spans="1:7" ht="15" customHeight="1">
      <c r="A30" s="1"/>
      <c r="B30" s="1"/>
      <c r="C30" s="1"/>
      <c r="D30" s="1"/>
      <c r="E30" s="119" t="s">
        <v>32</v>
      </c>
      <c r="F30" s="120"/>
      <c r="G30" s="2">
        <v>0.05</v>
      </c>
    </row>
    <row r="31" spans="1:7" ht="15" customHeight="1">
      <c r="A31" s="1"/>
      <c r="B31" s="1"/>
      <c r="C31" s="1"/>
      <c r="D31" s="1"/>
      <c r="E31" s="119" t="s">
        <v>33</v>
      </c>
      <c r="F31" s="120"/>
      <c r="G31" s="2">
        <v>-0.01</v>
      </c>
    </row>
    <row r="32" spans="1:7" ht="15" customHeight="1">
      <c r="A32" s="1"/>
      <c r="B32" s="1"/>
      <c r="C32" s="1"/>
      <c r="D32" s="1"/>
      <c r="E32" s="119" t="s">
        <v>34</v>
      </c>
      <c r="F32" s="120"/>
      <c r="G32" s="2">
        <v>0.04</v>
      </c>
    </row>
    <row r="33" spans="1:7" ht="15" customHeight="1">
      <c r="A33" s="1"/>
      <c r="B33" s="1"/>
      <c r="C33" s="1"/>
      <c r="D33" s="1"/>
      <c r="E33" s="119" t="s">
        <v>35</v>
      </c>
      <c r="F33" s="120"/>
      <c r="G33" s="2">
        <v>7.7000000000000002E-3</v>
      </c>
    </row>
    <row r="34" spans="1:7" ht="15" customHeight="1">
      <c r="A34" s="1"/>
      <c r="B34" s="1"/>
      <c r="C34" s="1"/>
      <c r="D34" s="1"/>
      <c r="E34" s="119" t="s">
        <v>36</v>
      </c>
      <c r="F34" s="120"/>
      <c r="G34" s="2">
        <v>0.05</v>
      </c>
    </row>
    <row r="35" spans="1:7" ht="10" customHeight="1">
      <c r="A35" s="1"/>
      <c r="B35" s="1"/>
      <c r="C35" s="125" t="s">
        <v>1</v>
      </c>
      <c r="D35" s="126"/>
      <c r="E35" s="1"/>
      <c r="F35" s="1"/>
      <c r="G35" s="1"/>
    </row>
    <row r="36" spans="1:7" ht="20.149999999999999" customHeight="1">
      <c r="A36" s="127" t="s">
        <v>122</v>
      </c>
      <c r="B36" s="128"/>
      <c r="C36" s="128"/>
      <c r="D36" s="128"/>
      <c r="E36" s="128"/>
      <c r="F36" s="128"/>
      <c r="G36" s="128"/>
    </row>
    <row r="37" spans="1:7" ht="15" customHeight="1">
      <c r="A37" s="121" t="s">
        <v>103</v>
      </c>
      <c r="B37" s="122"/>
      <c r="C37" s="3" t="s">
        <v>4</v>
      </c>
      <c r="D37" s="3" t="s">
        <v>5</v>
      </c>
      <c r="E37" s="3" t="s">
        <v>6</v>
      </c>
      <c r="F37" s="3" t="s">
        <v>7</v>
      </c>
      <c r="G37" s="3" t="s">
        <v>8</v>
      </c>
    </row>
    <row r="38" spans="1:7" ht="15" customHeight="1">
      <c r="A38" s="4" t="s">
        <v>104</v>
      </c>
      <c r="B38" s="5" t="s">
        <v>105</v>
      </c>
      <c r="C38" s="4" t="s">
        <v>11</v>
      </c>
      <c r="D38" s="4" t="s">
        <v>25</v>
      </c>
      <c r="E38" s="6">
        <v>1</v>
      </c>
      <c r="F38" s="7">
        <v>0.7</v>
      </c>
      <c r="G38" s="7">
        <v>0.7</v>
      </c>
    </row>
    <row r="39" spans="1:7" ht="15" customHeight="1">
      <c r="A39" s="4" t="s">
        <v>106</v>
      </c>
      <c r="B39" s="5" t="s">
        <v>107</v>
      </c>
      <c r="C39" s="4" t="s">
        <v>11</v>
      </c>
      <c r="D39" s="4" t="s">
        <v>25</v>
      </c>
      <c r="E39" s="6">
        <v>1</v>
      </c>
      <c r="F39" s="7">
        <v>0.7</v>
      </c>
      <c r="G39" s="7">
        <v>0.7</v>
      </c>
    </row>
    <row r="40" spans="1:7" ht="15" customHeight="1">
      <c r="A40" s="4" t="s">
        <v>108</v>
      </c>
      <c r="B40" s="5" t="s">
        <v>109</v>
      </c>
      <c r="C40" s="4" t="s">
        <v>11</v>
      </c>
      <c r="D40" s="4" t="s">
        <v>25</v>
      </c>
      <c r="E40" s="6">
        <v>1</v>
      </c>
      <c r="F40" s="7">
        <v>0.35</v>
      </c>
      <c r="G40" s="7">
        <v>0.35</v>
      </c>
    </row>
    <row r="41" spans="1:7" ht="15" customHeight="1">
      <c r="A41" s="4" t="s">
        <v>110</v>
      </c>
      <c r="B41" s="5" t="s">
        <v>111</v>
      </c>
      <c r="C41" s="4" t="s">
        <v>11</v>
      </c>
      <c r="D41" s="4" t="s">
        <v>25</v>
      </c>
      <c r="E41" s="6">
        <v>1</v>
      </c>
      <c r="F41" s="7">
        <v>0.01</v>
      </c>
      <c r="G41" s="7">
        <v>0.01</v>
      </c>
    </row>
    <row r="42" spans="1:7" ht="15" customHeight="1">
      <c r="A42" s="1"/>
      <c r="B42" s="1"/>
      <c r="C42" s="1"/>
      <c r="D42" s="1"/>
      <c r="E42" s="123" t="s">
        <v>112</v>
      </c>
      <c r="F42" s="124"/>
      <c r="G42" s="8">
        <v>1.76</v>
      </c>
    </row>
    <row r="43" spans="1:7" ht="15" customHeight="1">
      <c r="A43" s="121" t="s">
        <v>37</v>
      </c>
      <c r="B43" s="122"/>
      <c r="C43" s="3" t="s">
        <v>4</v>
      </c>
      <c r="D43" s="3" t="s">
        <v>5</v>
      </c>
      <c r="E43" s="3" t="s">
        <v>6</v>
      </c>
      <c r="F43" s="3" t="s">
        <v>7</v>
      </c>
      <c r="G43" s="3" t="s">
        <v>8</v>
      </c>
    </row>
    <row r="44" spans="1:7" ht="15" customHeight="1">
      <c r="A44" s="4" t="s">
        <v>123</v>
      </c>
      <c r="B44" s="5" t="s">
        <v>124</v>
      </c>
      <c r="C44" s="4" t="s">
        <v>11</v>
      </c>
      <c r="D44" s="4" t="s">
        <v>25</v>
      </c>
      <c r="E44" s="6">
        <v>0.94</v>
      </c>
      <c r="F44" s="7">
        <v>4.7668999999999997</v>
      </c>
      <c r="G44" s="7">
        <v>4.4800000000000004</v>
      </c>
    </row>
    <row r="45" spans="1:7" ht="15" customHeight="1">
      <c r="A45" s="1"/>
      <c r="B45" s="1"/>
      <c r="C45" s="1"/>
      <c r="D45" s="1"/>
      <c r="E45" s="123" t="s">
        <v>43</v>
      </c>
      <c r="F45" s="124"/>
      <c r="G45" s="8">
        <v>4.4800000000000004</v>
      </c>
    </row>
    <row r="46" spans="1:7" ht="15" customHeight="1">
      <c r="A46" s="121" t="s">
        <v>3</v>
      </c>
      <c r="B46" s="122"/>
      <c r="C46" s="3" t="s">
        <v>4</v>
      </c>
      <c r="D46" s="3" t="s">
        <v>5</v>
      </c>
      <c r="E46" s="3" t="s">
        <v>6</v>
      </c>
      <c r="F46" s="3" t="s">
        <v>7</v>
      </c>
      <c r="G46" s="3" t="s">
        <v>8</v>
      </c>
    </row>
    <row r="47" spans="1:7" ht="20.149999999999999" customHeight="1">
      <c r="A47" s="4" t="s">
        <v>125</v>
      </c>
      <c r="B47" s="5" t="s">
        <v>126</v>
      </c>
      <c r="C47" s="4" t="s">
        <v>11</v>
      </c>
      <c r="D47" s="4" t="s">
        <v>25</v>
      </c>
      <c r="E47" s="6">
        <v>1</v>
      </c>
      <c r="F47" s="7">
        <v>0.36</v>
      </c>
      <c r="G47" s="7">
        <v>0.36</v>
      </c>
    </row>
    <row r="48" spans="1:7" ht="20.149999999999999" customHeight="1">
      <c r="A48" s="4" t="s">
        <v>127</v>
      </c>
      <c r="B48" s="5" t="s">
        <v>128</v>
      </c>
      <c r="C48" s="4" t="s">
        <v>11</v>
      </c>
      <c r="D48" s="4" t="s">
        <v>25</v>
      </c>
      <c r="E48" s="6">
        <v>1</v>
      </c>
      <c r="F48" s="7">
        <v>0.96</v>
      </c>
      <c r="G48" s="7">
        <v>0.96</v>
      </c>
    </row>
    <row r="49" spans="1:7" ht="15" customHeight="1">
      <c r="A49" s="1"/>
      <c r="B49" s="1"/>
      <c r="C49" s="1"/>
      <c r="D49" s="1"/>
      <c r="E49" s="123" t="s">
        <v>21</v>
      </c>
      <c r="F49" s="124"/>
      <c r="G49" s="8">
        <v>1.32</v>
      </c>
    </row>
    <row r="50" spans="1:7" ht="15" customHeight="1">
      <c r="A50" s="121" t="s">
        <v>22</v>
      </c>
      <c r="B50" s="122"/>
      <c r="C50" s="3" t="s">
        <v>4</v>
      </c>
      <c r="D50" s="3" t="s">
        <v>5</v>
      </c>
      <c r="E50" s="3" t="s">
        <v>6</v>
      </c>
      <c r="F50" s="3" t="s">
        <v>7</v>
      </c>
      <c r="G50" s="3" t="s">
        <v>8</v>
      </c>
    </row>
    <row r="51" spans="1:7" ht="20.149999999999999" customHeight="1">
      <c r="A51" s="4" t="s">
        <v>129</v>
      </c>
      <c r="B51" s="5" t="s">
        <v>130</v>
      </c>
      <c r="C51" s="4" t="s">
        <v>11</v>
      </c>
      <c r="D51" s="4" t="s">
        <v>25</v>
      </c>
      <c r="E51" s="6">
        <v>1</v>
      </c>
      <c r="F51" s="7">
        <v>0.06</v>
      </c>
      <c r="G51" s="7">
        <v>0.06</v>
      </c>
    </row>
    <row r="52" spans="1:7" ht="15" customHeight="1">
      <c r="A52" s="1"/>
      <c r="B52" s="1"/>
      <c r="C52" s="1"/>
      <c r="D52" s="1"/>
      <c r="E52" s="123" t="s">
        <v>31</v>
      </c>
      <c r="F52" s="124"/>
      <c r="G52" s="8">
        <v>0.06</v>
      </c>
    </row>
    <row r="53" spans="1:7" ht="15" customHeight="1">
      <c r="A53" s="1"/>
      <c r="B53" s="1"/>
      <c r="C53" s="1"/>
      <c r="D53" s="1"/>
      <c r="E53" s="119" t="s">
        <v>32</v>
      </c>
      <c r="F53" s="120"/>
      <c r="G53" s="2">
        <v>7.35</v>
      </c>
    </row>
    <row r="54" spans="1:7" ht="15" customHeight="1">
      <c r="A54" s="1"/>
      <c r="B54" s="1"/>
      <c r="C54" s="1"/>
      <c r="D54" s="1"/>
      <c r="E54" s="119" t="s">
        <v>33</v>
      </c>
      <c r="F54" s="120"/>
      <c r="G54" s="2">
        <v>5.62</v>
      </c>
    </row>
    <row r="55" spans="1:7" ht="15" customHeight="1">
      <c r="A55" s="1"/>
      <c r="B55" s="1"/>
      <c r="C55" s="1"/>
      <c r="D55" s="1"/>
      <c r="E55" s="119" t="s">
        <v>34</v>
      </c>
      <c r="F55" s="120"/>
      <c r="G55" s="2">
        <v>12.97</v>
      </c>
    </row>
    <row r="56" spans="1:7" ht="15" customHeight="1">
      <c r="A56" s="1"/>
      <c r="B56" s="1"/>
      <c r="C56" s="1"/>
      <c r="D56" s="1"/>
      <c r="E56" s="119" t="s">
        <v>35</v>
      </c>
      <c r="F56" s="120"/>
      <c r="G56" s="2">
        <v>2.4914999999999998</v>
      </c>
    </row>
    <row r="57" spans="1:7" ht="15" customHeight="1">
      <c r="A57" s="1"/>
      <c r="B57" s="1"/>
      <c r="C57" s="1"/>
      <c r="D57" s="1"/>
      <c r="E57" s="119" t="s">
        <v>36</v>
      </c>
      <c r="F57" s="120"/>
      <c r="G57" s="2">
        <v>15.46</v>
      </c>
    </row>
    <row r="58" spans="1:7" ht="10" customHeight="1">
      <c r="A58" s="1"/>
      <c r="B58" s="1"/>
      <c r="C58" s="125" t="s">
        <v>1</v>
      </c>
      <c r="D58" s="126"/>
      <c r="E58" s="1"/>
      <c r="F58" s="1"/>
      <c r="G58" s="1"/>
    </row>
    <row r="59" spans="1:7" ht="20.149999999999999" customHeight="1">
      <c r="A59" s="127" t="s">
        <v>131</v>
      </c>
      <c r="B59" s="128"/>
      <c r="C59" s="128"/>
      <c r="D59" s="128"/>
      <c r="E59" s="128"/>
      <c r="F59" s="128"/>
      <c r="G59" s="128"/>
    </row>
    <row r="60" spans="1:7" ht="15" customHeight="1">
      <c r="A60" s="121" t="s">
        <v>37</v>
      </c>
      <c r="B60" s="122"/>
      <c r="C60" s="3" t="s">
        <v>4</v>
      </c>
      <c r="D60" s="3" t="s">
        <v>5</v>
      </c>
      <c r="E60" s="3" t="s">
        <v>6</v>
      </c>
      <c r="F60" s="3" t="s">
        <v>7</v>
      </c>
      <c r="G60" s="3" t="s">
        <v>8</v>
      </c>
    </row>
    <row r="61" spans="1:7" ht="15" customHeight="1">
      <c r="A61" s="4" t="s">
        <v>123</v>
      </c>
      <c r="B61" s="5" t="s">
        <v>124</v>
      </c>
      <c r="C61" s="4" t="s">
        <v>11</v>
      </c>
      <c r="D61" s="4" t="s">
        <v>25</v>
      </c>
      <c r="E61" s="6">
        <v>1.3724E-2</v>
      </c>
      <c r="F61" s="7">
        <v>4.7668999999999997</v>
      </c>
      <c r="G61" s="7">
        <v>7.0000000000000007E-2</v>
      </c>
    </row>
    <row r="62" spans="1:7" ht="15" customHeight="1">
      <c r="A62" s="1"/>
      <c r="B62" s="1"/>
      <c r="C62" s="1"/>
      <c r="D62" s="1"/>
      <c r="E62" s="123" t="s">
        <v>43</v>
      </c>
      <c r="F62" s="124"/>
      <c r="G62" s="8">
        <v>7.0000000000000007E-2</v>
      </c>
    </row>
    <row r="63" spans="1:7" ht="15" customHeight="1">
      <c r="A63" s="1"/>
      <c r="B63" s="1"/>
      <c r="C63" s="1"/>
      <c r="D63" s="1"/>
      <c r="E63" s="119" t="s">
        <v>32</v>
      </c>
      <c r="F63" s="120"/>
      <c r="G63" s="2">
        <v>7.0000000000000007E-2</v>
      </c>
    </row>
    <row r="64" spans="1:7" ht="15" customHeight="1">
      <c r="A64" s="1"/>
      <c r="B64" s="1"/>
      <c r="C64" s="1"/>
      <c r="D64" s="1"/>
      <c r="E64" s="119" t="s">
        <v>33</v>
      </c>
      <c r="F64" s="120"/>
      <c r="G64" s="2">
        <v>-0.01</v>
      </c>
    </row>
    <row r="65" spans="1:7" ht="15" customHeight="1">
      <c r="A65" s="1"/>
      <c r="B65" s="1"/>
      <c r="C65" s="1"/>
      <c r="D65" s="1"/>
      <c r="E65" s="119" t="s">
        <v>34</v>
      </c>
      <c r="F65" s="120"/>
      <c r="G65" s="2">
        <v>0.06</v>
      </c>
    </row>
    <row r="66" spans="1:7" ht="15" customHeight="1">
      <c r="A66" s="1"/>
      <c r="B66" s="1"/>
      <c r="C66" s="1"/>
      <c r="D66" s="1"/>
      <c r="E66" s="119" t="s">
        <v>35</v>
      </c>
      <c r="F66" s="120"/>
      <c r="G66" s="2">
        <v>1.15E-2</v>
      </c>
    </row>
    <row r="67" spans="1:7" ht="15" customHeight="1">
      <c r="A67" s="1"/>
      <c r="B67" s="1"/>
      <c r="C67" s="1"/>
      <c r="D67" s="1"/>
      <c r="E67" s="119" t="s">
        <v>36</v>
      </c>
      <c r="F67" s="120"/>
      <c r="G67" s="2">
        <v>7.0000000000000007E-2</v>
      </c>
    </row>
    <row r="68" spans="1:7" ht="10" customHeight="1">
      <c r="A68" s="1"/>
      <c r="B68" s="1"/>
      <c r="C68" s="125" t="s">
        <v>1</v>
      </c>
      <c r="D68" s="126"/>
      <c r="E68" s="1"/>
      <c r="F68" s="1"/>
      <c r="G68" s="1"/>
    </row>
    <row r="69" spans="1:7" ht="20.149999999999999" customHeight="1">
      <c r="A69" s="127" t="s">
        <v>132</v>
      </c>
      <c r="B69" s="128"/>
      <c r="C69" s="128"/>
      <c r="D69" s="128"/>
      <c r="E69" s="128"/>
      <c r="F69" s="128"/>
      <c r="G69" s="128"/>
    </row>
    <row r="70" spans="1:7" ht="15" customHeight="1">
      <c r="A70" s="121" t="s">
        <v>3</v>
      </c>
      <c r="B70" s="122"/>
      <c r="C70" s="3" t="s">
        <v>4</v>
      </c>
      <c r="D70" s="3" t="s">
        <v>5</v>
      </c>
      <c r="E70" s="3" t="s">
        <v>6</v>
      </c>
      <c r="F70" s="3" t="s">
        <v>7</v>
      </c>
      <c r="G70" s="3" t="s">
        <v>8</v>
      </c>
    </row>
    <row r="71" spans="1:7" ht="20.149999999999999" customHeight="1">
      <c r="A71" s="4" t="s">
        <v>133</v>
      </c>
      <c r="B71" s="5" t="s">
        <v>134</v>
      </c>
      <c r="C71" s="4" t="s">
        <v>11</v>
      </c>
      <c r="D71" s="4" t="s">
        <v>30</v>
      </c>
      <c r="E71" s="6">
        <v>0.82699999999999996</v>
      </c>
      <c r="F71" s="7">
        <v>64.86</v>
      </c>
      <c r="G71" s="7">
        <v>53.64</v>
      </c>
    </row>
    <row r="72" spans="1:7" ht="15" customHeight="1">
      <c r="A72" s="4" t="s">
        <v>51</v>
      </c>
      <c r="B72" s="5" t="s">
        <v>52</v>
      </c>
      <c r="C72" s="4" t="s">
        <v>11</v>
      </c>
      <c r="D72" s="4" t="s">
        <v>20</v>
      </c>
      <c r="E72" s="6">
        <v>212.02</v>
      </c>
      <c r="F72" s="7">
        <v>0.41</v>
      </c>
      <c r="G72" s="7">
        <v>86.93</v>
      </c>
    </row>
    <row r="73" spans="1:7" ht="20.149999999999999" customHeight="1">
      <c r="A73" s="4" t="s">
        <v>135</v>
      </c>
      <c r="B73" s="5" t="s">
        <v>136</v>
      </c>
      <c r="C73" s="4" t="s">
        <v>11</v>
      </c>
      <c r="D73" s="4" t="s">
        <v>30</v>
      </c>
      <c r="E73" s="6">
        <v>0.57799999999999996</v>
      </c>
      <c r="F73" s="7">
        <v>65.8</v>
      </c>
      <c r="G73" s="7">
        <v>38.03</v>
      </c>
    </row>
    <row r="74" spans="1:7" ht="15" customHeight="1">
      <c r="A74" s="1"/>
      <c r="B74" s="1"/>
      <c r="C74" s="1"/>
      <c r="D74" s="1"/>
      <c r="E74" s="123" t="s">
        <v>21</v>
      </c>
      <c r="F74" s="124"/>
      <c r="G74" s="8">
        <v>178.6</v>
      </c>
    </row>
    <row r="75" spans="1:7" ht="15" customHeight="1">
      <c r="A75" s="121" t="s">
        <v>22</v>
      </c>
      <c r="B75" s="122"/>
      <c r="C75" s="3" t="s">
        <v>4</v>
      </c>
      <c r="D75" s="3" t="s">
        <v>5</v>
      </c>
      <c r="E75" s="3" t="s">
        <v>6</v>
      </c>
      <c r="F75" s="3" t="s">
        <v>7</v>
      </c>
      <c r="G75" s="3" t="s">
        <v>8</v>
      </c>
    </row>
    <row r="76" spans="1:7" ht="15" customHeight="1">
      <c r="A76" s="4" t="s">
        <v>26</v>
      </c>
      <c r="B76" s="5" t="s">
        <v>27</v>
      </c>
      <c r="C76" s="4" t="s">
        <v>11</v>
      </c>
      <c r="D76" s="4" t="s">
        <v>25</v>
      </c>
      <c r="E76" s="6">
        <v>2.34</v>
      </c>
      <c r="F76" s="7">
        <v>7.35</v>
      </c>
      <c r="G76" s="7">
        <v>17.2</v>
      </c>
    </row>
    <row r="77" spans="1:7" ht="20.149999999999999" customHeight="1">
      <c r="A77" s="4" t="s">
        <v>137</v>
      </c>
      <c r="B77" s="5" t="s">
        <v>138</v>
      </c>
      <c r="C77" s="4" t="s">
        <v>11</v>
      </c>
      <c r="D77" s="4" t="s">
        <v>25</v>
      </c>
      <c r="E77" s="6">
        <v>1.48</v>
      </c>
      <c r="F77" s="7">
        <v>6.61</v>
      </c>
      <c r="G77" s="7">
        <v>9.7799999999999994</v>
      </c>
    </row>
    <row r="78" spans="1:7" ht="28" customHeight="1">
      <c r="A78" s="4" t="s">
        <v>139</v>
      </c>
      <c r="B78" s="5" t="s">
        <v>140</v>
      </c>
      <c r="C78" s="4" t="s">
        <v>11</v>
      </c>
      <c r="D78" s="4" t="s">
        <v>64</v>
      </c>
      <c r="E78" s="6">
        <v>0.76</v>
      </c>
      <c r="F78" s="7">
        <v>1.35</v>
      </c>
      <c r="G78" s="7">
        <v>1.03</v>
      </c>
    </row>
    <row r="79" spans="1:7" ht="28" customHeight="1">
      <c r="A79" s="4" t="s">
        <v>141</v>
      </c>
      <c r="B79" s="5" t="s">
        <v>142</v>
      </c>
      <c r="C79" s="4" t="s">
        <v>11</v>
      </c>
      <c r="D79" s="4" t="s">
        <v>143</v>
      </c>
      <c r="E79" s="6">
        <v>0.72</v>
      </c>
      <c r="F79" s="7">
        <v>0.28000000000000003</v>
      </c>
      <c r="G79" s="7">
        <v>0.2</v>
      </c>
    </row>
    <row r="80" spans="1:7" ht="15" customHeight="1">
      <c r="A80" s="1"/>
      <c r="B80" s="1"/>
      <c r="C80" s="1"/>
      <c r="D80" s="1"/>
      <c r="E80" s="123" t="s">
        <v>31</v>
      </c>
      <c r="F80" s="124"/>
      <c r="G80" s="8">
        <v>28.21</v>
      </c>
    </row>
    <row r="81" spans="1:7" ht="15" customHeight="1">
      <c r="A81" s="1"/>
      <c r="B81" s="1"/>
      <c r="C81" s="1"/>
      <c r="D81" s="1"/>
      <c r="E81" s="119" t="s">
        <v>32</v>
      </c>
      <c r="F81" s="120"/>
      <c r="G81" s="2">
        <v>206.81</v>
      </c>
    </row>
    <row r="82" spans="1:7" ht="15" customHeight="1">
      <c r="A82" s="1"/>
      <c r="B82" s="1"/>
      <c r="C82" s="1"/>
      <c r="D82" s="1"/>
      <c r="E82" s="119" t="s">
        <v>33</v>
      </c>
      <c r="F82" s="120"/>
      <c r="G82" s="2">
        <v>21.4</v>
      </c>
    </row>
    <row r="83" spans="1:7" ht="15" customHeight="1">
      <c r="A83" s="1"/>
      <c r="B83" s="1"/>
      <c r="C83" s="1"/>
      <c r="D83" s="1"/>
      <c r="E83" s="119" t="s">
        <v>34</v>
      </c>
      <c r="F83" s="120"/>
      <c r="G83" s="2">
        <v>228.21</v>
      </c>
    </row>
    <row r="84" spans="1:7" ht="15" customHeight="1">
      <c r="A84" s="1"/>
      <c r="B84" s="1"/>
      <c r="C84" s="1"/>
      <c r="D84" s="1"/>
      <c r="E84" s="119" t="s">
        <v>35</v>
      </c>
      <c r="F84" s="120"/>
      <c r="G84" s="2">
        <v>43.839100000000002</v>
      </c>
    </row>
    <row r="85" spans="1:7" ht="15" customHeight="1">
      <c r="A85" s="1"/>
      <c r="B85" s="1"/>
      <c r="C85" s="1"/>
      <c r="D85" s="1"/>
      <c r="E85" s="119" t="s">
        <v>36</v>
      </c>
      <c r="F85" s="120"/>
      <c r="G85" s="2">
        <v>272.05</v>
      </c>
    </row>
    <row r="86" spans="1:7" ht="10" customHeight="1">
      <c r="A86" s="1"/>
      <c r="B86" s="1"/>
      <c r="C86" s="125" t="s">
        <v>1</v>
      </c>
      <c r="D86" s="126"/>
      <c r="E86" s="1"/>
      <c r="F86" s="1"/>
      <c r="G86" s="1"/>
    </row>
    <row r="87" spans="1:7" ht="20.149999999999999" customHeight="1">
      <c r="A87" s="127" t="s">
        <v>144</v>
      </c>
      <c r="B87" s="128"/>
      <c r="C87" s="128"/>
      <c r="D87" s="128"/>
      <c r="E87" s="128"/>
      <c r="F87" s="128"/>
      <c r="G87" s="128"/>
    </row>
    <row r="88" spans="1:7" ht="15" customHeight="1">
      <c r="A88" s="121" t="s">
        <v>103</v>
      </c>
      <c r="B88" s="122"/>
      <c r="C88" s="3" t="s">
        <v>4</v>
      </c>
      <c r="D88" s="3" t="s">
        <v>5</v>
      </c>
      <c r="E88" s="3" t="s">
        <v>6</v>
      </c>
      <c r="F88" s="3" t="s">
        <v>7</v>
      </c>
      <c r="G88" s="3" t="s">
        <v>8</v>
      </c>
    </row>
    <row r="89" spans="1:7" ht="15" customHeight="1">
      <c r="A89" s="4" t="s">
        <v>104</v>
      </c>
      <c r="B89" s="5" t="s">
        <v>105</v>
      </c>
      <c r="C89" s="4" t="s">
        <v>11</v>
      </c>
      <c r="D89" s="4" t="s">
        <v>25</v>
      </c>
      <c r="E89" s="6">
        <v>1</v>
      </c>
      <c r="F89" s="7">
        <v>0.7</v>
      </c>
      <c r="G89" s="7">
        <v>0.7</v>
      </c>
    </row>
    <row r="90" spans="1:7" ht="15" customHeight="1">
      <c r="A90" s="4" t="s">
        <v>106</v>
      </c>
      <c r="B90" s="5" t="s">
        <v>107</v>
      </c>
      <c r="C90" s="4" t="s">
        <v>11</v>
      </c>
      <c r="D90" s="4" t="s">
        <v>25</v>
      </c>
      <c r="E90" s="6">
        <v>1</v>
      </c>
      <c r="F90" s="7">
        <v>0.7</v>
      </c>
      <c r="G90" s="7">
        <v>0.7</v>
      </c>
    </row>
    <row r="91" spans="1:7" ht="15" customHeight="1">
      <c r="A91" s="4" t="s">
        <v>108</v>
      </c>
      <c r="B91" s="5" t="s">
        <v>109</v>
      </c>
      <c r="C91" s="4" t="s">
        <v>11</v>
      </c>
      <c r="D91" s="4" t="s">
        <v>25</v>
      </c>
      <c r="E91" s="6">
        <v>1</v>
      </c>
      <c r="F91" s="7">
        <v>0.35</v>
      </c>
      <c r="G91" s="7">
        <v>0.35</v>
      </c>
    </row>
    <row r="92" spans="1:7" ht="15" customHeight="1">
      <c r="A92" s="4" t="s">
        <v>110</v>
      </c>
      <c r="B92" s="5" t="s">
        <v>111</v>
      </c>
      <c r="C92" s="4" t="s">
        <v>11</v>
      </c>
      <c r="D92" s="4" t="s">
        <v>25</v>
      </c>
      <c r="E92" s="6">
        <v>1</v>
      </c>
      <c r="F92" s="7">
        <v>0.01</v>
      </c>
      <c r="G92" s="7">
        <v>0.01</v>
      </c>
    </row>
    <row r="93" spans="1:7" ht="15" customHeight="1">
      <c r="A93" s="1"/>
      <c r="B93" s="1"/>
      <c r="C93" s="1"/>
      <c r="D93" s="1"/>
      <c r="E93" s="123" t="s">
        <v>112</v>
      </c>
      <c r="F93" s="124"/>
      <c r="G93" s="8">
        <v>1.76</v>
      </c>
    </row>
    <row r="94" spans="1:7" ht="15" customHeight="1">
      <c r="A94" s="121" t="s">
        <v>37</v>
      </c>
      <c r="B94" s="122"/>
      <c r="C94" s="3" t="s">
        <v>4</v>
      </c>
      <c r="D94" s="3" t="s">
        <v>5</v>
      </c>
      <c r="E94" s="3" t="s">
        <v>6</v>
      </c>
      <c r="F94" s="3" t="s">
        <v>7</v>
      </c>
      <c r="G94" s="3" t="s">
        <v>8</v>
      </c>
    </row>
    <row r="95" spans="1:7" ht="15" customHeight="1">
      <c r="A95" s="4" t="s">
        <v>145</v>
      </c>
      <c r="B95" s="5" t="s">
        <v>146</v>
      </c>
      <c r="C95" s="4" t="s">
        <v>11</v>
      </c>
      <c r="D95" s="4" t="s">
        <v>25</v>
      </c>
      <c r="E95" s="6">
        <v>0.94</v>
      </c>
      <c r="F95" s="7">
        <v>4.7576999999999998</v>
      </c>
      <c r="G95" s="7">
        <v>4.47</v>
      </c>
    </row>
    <row r="96" spans="1:7" ht="15" customHeight="1">
      <c r="A96" s="1"/>
      <c r="B96" s="1"/>
      <c r="C96" s="1"/>
      <c r="D96" s="1"/>
      <c r="E96" s="123" t="s">
        <v>43</v>
      </c>
      <c r="F96" s="124"/>
      <c r="G96" s="8">
        <v>4.47</v>
      </c>
    </row>
    <row r="97" spans="1:7" ht="15" customHeight="1">
      <c r="A97" s="121" t="s">
        <v>3</v>
      </c>
      <c r="B97" s="122"/>
      <c r="C97" s="3" t="s">
        <v>4</v>
      </c>
      <c r="D97" s="3" t="s">
        <v>5</v>
      </c>
      <c r="E97" s="3" t="s">
        <v>6</v>
      </c>
      <c r="F97" s="3" t="s">
        <v>7</v>
      </c>
      <c r="G97" s="3" t="s">
        <v>8</v>
      </c>
    </row>
    <row r="98" spans="1:7" ht="20.149999999999999" customHeight="1">
      <c r="A98" s="4" t="s">
        <v>147</v>
      </c>
      <c r="B98" s="5" t="s">
        <v>148</v>
      </c>
      <c r="C98" s="4" t="s">
        <v>11</v>
      </c>
      <c r="D98" s="4" t="s">
        <v>25</v>
      </c>
      <c r="E98" s="6">
        <v>1</v>
      </c>
      <c r="F98" s="7">
        <v>0.01</v>
      </c>
      <c r="G98" s="7">
        <v>0.01</v>
      </c>
    </row>
    <row r="99" spans="1:7" ht="20.149999999999999" customHeight="1">
      <c r="A99" s="4" t="s">
        <v>149</v>
      </c>
      <c r="B99" s="5" t="s">
        <v>150</v>
      </c>
      <c r="C99" s="4" t="s">
        <v>11</v>
      </c>
      <c r="D99" s="4" t="s">
        <v>25</v>
      </c>
      <c r="E99" s="6">
        <v>1</v>
      </c>
      <c r="F99" s="7">
        <v>0.62</v>
      </c>
      <c r="G99" s="7">
        <v>0.62</v>
      </c>
    </row>
    <row r="100" spans="1:7" ht="15" customHeight="1">
      <c r="A100" s="1"/>
      <c r="B100" s="1"/>
      <c r="C100" s="1"/>
      <c r="D100" s="1"/>
      <c r="E100" s="123" t="s">
        <v>21</v>
      </c>
      <c r="F100" s="124"/>
      <c r="G100" s="8">
        <v>0.63</v>
      </c>
    </row>
    <row r="101" spans="1:7" ht="15" customHeight="1">
      <c r="A101" s="121" t="s">
        <v>22</v>
      </c>
      <c r="B101" s="122"/>
      <c r="C101" s="3" t="s">
        <v>4</v>
      </c>
      <c r="D101" s="3" t="s">
        <v>5</v>
      </c>
      <c r="E101" s="3" t="s">
        <v>6</v>
      </c>
      <c r="F101" s="3" t="s">
        <v>7</v>
      </c>
      <c r="G101" s="3" t="s">
        <v>8</v>
      </c>
    </row>
    <row r="102" spans="1:7" ht="28" customHeight="1">
      <c r="A102" s="4" t="s">
        <v>151</v>
      </c>
      <c r="B102" s="5" t="s">
        <v>152</v>
      </c>
      <c r="C102" s="4" t="s">
        <v>11</v>
      </c>
      <c r="D102" s="4" t="s">
        <v>25</v>
      </c>
      <c r="E102" s="6">
        <v>1</v>
      </c>
      <c r="F102" s="7">
        <v>0.02</v>
      </c>
      <c r="G102" s="7">
        <v>0.02</v>
      </c>
    </row>
    <row r="103" spans="1:7" ht="15" customHeight="1">
      <c r="A103" s="1"/>
      <c r="B103" s="1"/>
      <c r="C103" s="1"/>
      <c r="D103" s="1"/>
      <c r="E103" s="123" t="s">
        <v>31</v>
      </c>
      <c r="F103" s="124"/>
      <c r="G103" s="8">
        <v>0.02</v>
      </c>
    </row>
    <row r="104" spans="1:7" ht="15" customHeight="1">
      <c r="A104" s="1"/>
      <c r="B104" s="1"/>
      <c r="C104" s="1"/>
      <c r="D104" s="1"/>
      <c r="E104" s="119" t="s">
        <v>32</v>
      </c>
      <c r="F104" s="120"/>
      <c r="G104" s="2">
        <v>6.61</v>
      </c>
    </row>
    <row r="105" spans="1:7" ht="15" customHeight="1">
      <c r="A105" s="1"/>
      <c r="B105" s="1"/>
      <c r="C105" s="1"/>
      <c r="D105" s="1"/>
      <c r="E105" s="119" t="s">
        <v>33</v>
      </c>
      <c r="F105" s="120"/>
      <c r="G105" s="2">
        <v>5.57</v>
      </c>
    </row>
    <row r="106" spans="1:7" ht="15" customHeight="1">
      <c r="A106" s="1"/>
      <c r="B106" s="1"/>
      <c r="C106" s="1"/>
      <c r="D106" s="1"/>
      <c r="E106" s="119" t="s">
        <v>34</v>
      </c>
      <c r="F106" s="120"/>
      <c r="G106" s="2">
        <v>12.18</v>
      </c>
    </row>
    <row r="107" spans="1:7" ht="15" customHeight="1">
      <c r="A107" s="1"/>
      <c r="B107" s="1"/>
      <c r="C107" s="1"/>
      <c r="D107" s="1"/>
      <c r="E107" s="119" t="s">
        <v>35</v>
      </c>
      <c r="F107" s="120"/>
      <c r="G107" s="2">
        <v>2.3397999999999999</v>
      </c>
    </row>
    <row r="108" spans="1:7" ht="15" customHeight="1">
      <c r="A108" s="1"/>
      <c r="B108" s="1"/>
      <c r="C108" s="1"/>
      <c r="D108" s="1"/>
      <c r="E108" s="119" t="s">
        <v>36</v>
      </c>
      <c r="F108" s="120"/>
      <c r="G108" s="2">
        <v>14.52</v>
      </c>
    </row>
    <row r="109" spans="1:7" ht="10" customHeight="1">
      <c r="A109" s="1"/>
      <c r="B109" s="1"/>
      <c r="C109" s="125" t="s">
        <v>1</v>
      </c>
      <c r="D109" s="126"/>
      <c r="E109" s="1"/>
      <c r="F109" s="1"/>
      <c r="G109" s="1"/>
    </row>
    <row r="110" spans="1:7" ht="20.149999999999999" customHeight="1">
      <c r="A110" s="127" t="s">
        <v>153</v>
      </c>
      <c r="B110" s="128"/>
      <c r="C110" s="128"/>
      <c r="D110" s="128"/>
      <c r="E110" s="128"/>
      <c r="F110" s="128"/>
      <c r="G110" s="128"/>
    </row>
    <row r="111" spans="1:7" ht="15" customHeight="1">
      <c r="A111" s="121" t="s">
        <v>37</v>
      </c>
      <c r="B111" s="122"/>
      <c r="C111" s="3" t="s">
        <v>4</v>
      </c>
      <c r="D111" s="3" t="s">
        <v>5</v>
      </c>
      <c r="E111" s="3" t="s">
        <v>6</v>
      </c>
      <c r="F111" s="3" t="s">
        <v>7</v>
      </c>
      <c r="G111" s="3" t="s">
        <v>8</v>
      </c>
    </row>
    <row r="112" spans="1:7" ht="15" customHeight="1">
      <c r="A112" s="4" t="s">
        <v>145</v>
      </c>
      <c r="B112" s="5" t="s">
        <v>146</v>
      </c>
      <c r="C112" s="4" t="s">
        <v>11</v>
      </c>
      <c r="D112" s="4" t="s">
        <v>25</v>
      </c>
      <c r="E112" s="6">
        <v>5.3579999999999999E-3</v>
      </c>
      <c r="F112" s="7">
        <v>4.7576999999999998</v>
      </c>
      <c r="G112" s="7">
        <v>0.03</v>
      </c>
    </row>
    <row r="113" spans="1:7" ht="15" customHeight="1">
      <c r="A113" s="1"/>
      <c r="B113" s="1"/>
      <c r="C113" s="1"/>
      <c r="D113" s="1"/>
      <c r="E113" s="123" t="s">
        <v>43</v>
      </c>
      <c r="F113" s="124"/>
      <c r="G113" s="8">
        <v>0.03</v>
      </c>
    </row>
    <row r="114" spans="1:7" ht="15" customHeight="1">
      <c r="A114" s="1"/>
      <c r="B114" s="1"/>
      <c r="C114" s="1"/>
      <c r="D114" s="1"/>
      <c r="E114" s="119" t="s">
        <v>32</v>
      </c>
      <c r="F114" s="120"/>
      <c r="G114" s="2">
        <v>0.03</v>
      </c>
    </row>
    <row r="115" spans="1:7" ht="15" customHeight="1">
      <c r="A115" s="1"/>
      <c r="B115" s="1"/>
      <c r="C115" s="1"/>
      <c r="D115" s="1"/>
      <c r="E115" s="119" t="s">
        <v>33</v>
      </c>
      <c r="F115" s="120"/>
      <c r="G115" s="2">
        <v>-0.01</v>
      </c>
    </row>
    <row r="116" spans="1:7" ht="15" customHeight="1">
      <c r="A116" s="1"/>
      <c r="B116" s="1"/>
      <c r="C116" s="1"/>
      <c r="D116" s="1"/>
      <c r="E116" s="119" t="s">
        <v>34</v>
      </c>
      <c r="F116" s="120"/>
      <c r="G116" s="2">
        <v>0.02</v>
      </c>
    </row>
    <row r="117" spans="1:7" ht="15" customHeight="1">
      <c r="A117" s="1"/>
      <c r="B117" s="1"/>
      <c r="C117" s="1"/>
      <c r="D117" s="1"/>
      <c r="E117" s="119" t="s">
        <v>35</v>
      </c>
      <c r="F117" s="120"/>
      <c r="G117" s="2">
        <v>3.8E-3</v>
      </c>
    </row>
    <row r="118" spans="1:7" ht="15" customHeight="1">
      <c r="A118" s="1"/>
      <c r="B118" s="1"/>
      <c r="C118" s="1"/>
      <c r="D118" s="1"/>
      <c r="E118" s="119" t="s">
        <v>36</v>
      </c>
      <c r="F118" s="120"/>
      <c r="G118" s="2">
        <v>0.02</v>
      </c>
    </row>
    <row r="119" spans="1:7" ht="10" customHeight="1">
      <c r="A119" s="1"/>
      <c r="B119" s="1"/>
      <c r="C119" s="125" t="s">
        <v>1</v>
      </c>
      <c r="D119" s="126"/>
      <c r="E119" s="1"/>
      <c r="F119" s="1"/>
      <c r="G119" s="1"/>
    </row>
    <row r="120" spans="1:7" ht="20.149999999999999" customHeight="1">
      <c r="A120" s="127" t="s">
        <v>154</v>
      </c>
      <c r="B120" s="128"/>
      <c r="C120" s="128"/>
      <c r="D120" s="128"/>
      <c r="E120" s="128"/>
      <c r="F120" s="128"/>
      <c r="G120" s="128"/>
    </row>
    <row r="121" spans="1:7" ht="15" customHeight="1">
      <c r="A121" s="121" t="s">
        <v>22</v>
      </c>
      <c r="B121" s="122"/>
      <c r="C121" s="3" t="s">
        <v>4</v>
      </c>
      <c r="D121" s="3" t="s">
        <v>5</v>
      </c>
      <c r="E121" s="3" t="s">
        <v>6</v>
      </c>
      <c r="F121" s="3" t="s">
        <v>7</v>
      </c>
      <c r="G121" s="3" t="s">
        <v>8</v>
      </c>
    </row>
    <row r="122" spans="1:7" ht="28" customHeight="1">
      <c r="A122" s="4" t="s">
        <v>155</v>
      </c>
      <c r="B122" s="5" t="s">
        <v>156</v>
      </c>
      <c r="C122" s="4" t="s">
        <v>11</v>
      </c>
      <c r="D122" s="4" t="s">
        <v>25</v>
      </c>
      <c r="E122" s="6">
        <v>1</v>
      </c>
      <c r="F122" s="7">
        <v>0.23</v>
      </c>
      <c r="G122" s="7">
        <v>0.23</v>
      </c>
    </row>
    <row r="123" spans="1:7" ht="28" customHeight="1">
      <c r="A123" s="4" t="s">
        <v>157</v>
      </c>
      <c r="B123" s="5" t="s">
        <v>158</v>
      </c>
      <c r="C123" s="4" t="s">
        <v>11</v>
      </c>
      <c r="D123" s="4" t="s">
        <v>25</v>
      </c>
      <c r="E123" s="6">
        <v>1</v>
      </c>
      <c r="F123" s="7">
        <v>0.05</v>
      </c>
      <c r="G123" s="7">
        <v>0.05</v>
      </c>
    </row>
    <row r="124" spans="1:7" ht="28" customHeight="1">
      <c r="A124" s="4" t="s">
        <v>159</v>
      </c>
      <c r="B124" s="5" t="s">
        <v>160</v>
      </c>
      <c r="C124" s="4" t="s">
        <v>11</v>
      </c>
      <c r="D124" s="4" t="s">
        <v>25</v>
      </c>
      <c r="E124" s="6">
        <v>1</v>
      </c>
      <c r="F124" s="7">
        <v>0.21</v>
      </c>
      <c r="G124" s="7">
        <v>0.21</v>
      </c>
    </row>
    <row r="125" spans="1:7" ht="28" customHeight="1">
      <c r="A125" s="4" t="s">
        <v>161</v>
      </c>
      <c r="B125" s="5" t="s">
        <v>162</v>
      </c>
      <c r="C125" s="4" t="s">
        <v>11</v>
      </c>
      <c r="D125" s="4" t="s">
        <v>25</v>
      </c>
      <c r="E125" s="6">
        <v>1</v>
      </c>
      <c r="F125" s="7">
        <v>0.86</v>
      </c>
      <c r="G125" s="7">
        <v>0.86</v>
      </c>
    </row>
    <row r="126" spans="1:7" ht="15" customHeight="1">
      <c r="A126" s="1"/>
      <c r="B126" s="1"/>
      <c r="C126" s="1"/>
      <c r="D126" s="1"/>
      <c r="E126" s="123" t="s">
        <v>31</v>
      </c>
      <c r="F126" s="124"/>
      <c r="G126" s="8">
        <v>1.35</v>
      </c>
    </row>
    <row r="127" spans="1:7" ht="15" customHeight="1">
      <c r="A127" s="1"/>
      <c r="B127" s="1"/>
      <c r="C127" s="1"/>
      <c r="D127" s="1"/>
      <c r="E127" s="119" t="s">
        <v>32</v>
      </c>
      <c r="F127" s="120"/>
      <c r="G127" s="2">
        <v>1.35</v>
      </c>
    </row>
    <row r="128" spans="1:7" ht="15" customHeight="1">
      <c r="A128" s="1"/>
      <c r="B128" s="1"/>
      <c r="C128" s="1"/>
      <c r="D128" s="1"/>
      <c r="E128" s="119" t="s">
        <v>91</v>
      </c>
      <c r="F128" s="120"/>
      <c r="G128" s="2">
        <v>0</v>
      </c>
    </row>
    <row r="129" spans="1:7" ht="15" customHeight="1">
      <c r="A129" s="1"/>
      <c r="B129" s="1"/>
      <c r="C129" s="1"/>
      <c r="D129" s="1"/>
      <c r="E129" s="119" t="s">
        <v>34</v>
      </c>
      <c r="F129" s="120"/>
      <c r="G129" s="2">
        <v>1.35</v>
      </c>
    </row>
    <row r="130" spans="1:7" ht="15" customHeight="1">
      <c r="A130" s="1"/>
      <c r="B130" s="1"/>
      <c r="C130" s="1"/>
      <c r="D130" s="1"/>
      <c r="E130" s="119" t="s">
        <v>35</v>
      </c>
      <c r="F130" s="120"/>
      <c r="G130" s="2">
        <v>0.25929999999999997</v>
      </c>
    </row>
    <row r="131" spans="1:7" ht="15" customHeight="1">
      <c r="A131" s="1"/>
      <c r="B131" s="1"/>
      <c r="C131" s="1"/>
      <c r="D131" s="1"/>
      <c r="E131" s="119" t="s">
        <v>36</v>
      </c>
      <c r="F131" s="120"/>
      <c r="G131" s="2">
        <v>1.61</v>
      </c>
    </row>
    <row r="132" spans="1:7" ht="10" customHeight="1">
      <c r="A132" s="1"/>
      <c r="B132" s="1"/>
      <c r="C132" s="125" t="s">
        <v>1</v>
      </c>
      <c r="D132" s="126"/>
      <c r="E132" s="1"/>
      <c r="F132" s="1"/>
      <c r="G132" s="1"/>
    </row>
    <row r="133" spans="1:7" ht="20.149999999999999" customHeight="1">
      <c r="A133" s="127" t="s">
        <v>163</v>
      </c>
      <c r="B133" s="128"/>
      <c r="C133" s="128"/>
      <c r="D133" s="128"/>
      <c r="E133" s="128"/>
      <c r="F133" s="128"/>
      <c r="G133" s="128"/>
    </row>
    <row r="134" spans="1:7" ht="15" customHeight="1">
      <c r="A134" s="121" t="s">
        <v>164</v>
      </c>
      <c r="B134" s="122"/>
      <c r="C134" s="3" t="s">
        <v>4</v>
      </c>
      <c r="D134" s="3" t="s">
        <v>5</v>
      </c>
      <c r="E134" s="3" t="s">
        <v>6</v>
      </c>
      <c r="F134" s="3" t="s">
        <v>7</v>
      </c>
      <c r="G134" s="3" t="s">
        <v>8</v>
      </c>
    </row>
    <row r="135" spans="1:7" ht="28" customHeight="1">
      <c r="A135" s="4" t="s">
        <v>165</v>
      </c>
      <c r="B135" s="5" t="s">
        <v>166</v>
      </c>
      <c r="C135" s="4" t="s">
        <v>11</v>
      </c>
      <c r="D135" s="4" t="s">
        <v>46</v>
      </c>
      <c r="E135" s="6">
        <v>6.3999999999999997E-5</v>
      </c>
      <c r="F135" s="7">
        <v>3611.14</v>
      </c>
      <c r="G135" s="7">
        <v>0.23</v>
      </c>
    </row>
    <row r="136" spans="1:7" ht="15" customHeight="1">
      <c r="A136" s="1"/>
      <c r="B136" s="1"/>
      <c r="C136" s="1"/>
      <c r="D136" s="1"/>
      <c r="E136" s="123" t="s">
        <v>167</v>
      </c>
      <c r="F136" s="124"/>
      <c r="G136" s="8">
        <v>0.23</v>
      </c>
    </row>
    <row r="137" spans="1:7" ht="15" customHeight="1">
      <c r="A137" s="1"/>
      <c r="B137" s="1"/>
      <c r="C137" s="1"/>
      <c r="D137" s="1"/>
      <c r="E137" s="119" t="s">
        <v>32</v>
      </c>
      <c r="F137" s="120"/>
      <c r="G137" s="2">
        <v>0.23</v>
      </c>
    </row>
    <row r="138" spans="1:7" ht="15" customHeight="1">
      <c r="A138" s="1"/>
      <c r="B138" s="1"/>
      <c r="C138" s="1"/>
      <c r="D138" s="1"/>
      <c r="E138" s="119" t="s">
        <v>91</v>
      </c>
      <c r="F138" s="120"/>
      <c r="G138" s="2">
        <v>0</v>
      </c>
    </row>
    <row r="139" spans="1:7" ht="15" customHeight="1">
      <c r="A139" s="1"/>
      <c r="B139" s="1"/>
      <c r="C139" s="1"/>
      <c r="D139" s="1"/>
      <c r="E139" s="119" t="s">
        <v>34</v>
      </c>
      <c r="F139" s="120"/>
      <c r="G139" s="2">
        <v>0.23</v>
      </c>
    </row>
    <row r="140" spans="1:7" ht="15" customHeight="1">
      <c r="A140" s="1"/>
      <c r="B140" s="1"/>
      <c r="C140" s="1"/>
      <c r="D140" s="1"/>
      <c r="E140" s="119" t="s">
        <v>35</v>
      </c>
      <c r="F140" s="120"/>
      <c r="G140" s="2">
        <v>4.4200000000000003E-2</v>
      </c>
    </row>
    <row r="141" spans="1:7" ht="15" customHeight="1">
      <c r="A141" s="1"/>
      <c r="B141" s="1"/>
      <c r="C141" s="1"/>
      <c r="D141" s="1"/>
      <c r="E141" s="119" t="s">
        <v>36</v>
      </c>
      <c r="F141" s="120"/>
      <c r="G141" s="2">
        <v>0.27</v>
      </c>
    </row>
    <row r="142" spans="1:7" ht="10" customHeight="1">
      <c r="A142" s="1"/>
      <c r="B142" s="1"/>
      <c r="C142" s="125" t="s">
        <v>1</v>
      </c>
      <c r="D142" s="126"/>
      <c r="E142" s="1"/>
      <c r="F142" s="1"/>
      <c r="G142" s="1"/>
    </row>
    <row r="143" spans="1:7" ht="20.149999999999999" customHeight="1">
      <c r="A143" s="127" t="s">
        <v>168</v>
      </c>
      <c r="B143" s="128"/>
      <c r="C143" s="128"/>
      <c r="D143" s="128"/>
      <c r="E143" s="128"/>
      <c r="F143" s="128"/>
      <c r="G143" s="128"/>
    </row>
    <row r="144" spans="1:7" ht="15" customHeight="1">
      <c r="A144" s="121" t="s">
        <v>164</v>
      </c>
      <c r="B144" s="122"/>
      <c r="C144" s="3" t="s">
        <v>4</v>
      </c>
      <c r="D144" s="3" t="s">
        <v>5</v>
      </c>
      <c r="E144" s="3" t="s">
        <v>6</v>
      </c>
      <c r="F144" s="3" t="s">
        <v>7</v>
      </c>
      <c r="G144" s="3" t="s">
        <v>8</v>
      </c>
    </row>
    <row r="145" spans="1:7" ht="28" customHeight="1">
      <c r="A145" s="4" t="s">
        <v>165</v>
      </c>
      <c r="B145" s="5" t="s">
        <v>166</v>
      </c>
      <c r="C145" s="4" t="s">
        <v>11</v>
      </c>
      <c r="D145" s="4" t="s">
        <v>46</v>
      </c>
      <c r="E145" s="6">
        <v>1.4399999999999999E-5</v>
      </c>
      <c r="F145" s="7">
        <v>3611.14</v>
      </c>
      <c r="G145" s="7">
        <v>0.05</v>
      </c>
    </row>
    <row r="146" spans="1:7" ht="15" customHeight="1">
      <c r="A146" s="1"/>
      <c r="B146" s="1"/>
      <c r="C146" s="1"/>
      <c r="D146" s="1"/>
      <c r="E146" s="123" t="s">
        <v>167</v>
      </c>
      <c r="F146" s="124"/>
      <c r="G146" s="8">
        <v>0.05</v>
      </c>
    </row>
    <row r="147" spans="1:7" ht="15" customHeight="1">
      <c r="A147" s="1"/>
      <c r="B147" s="1"/>
      <c r="C147" s="1"/>
      <c r="D147" s="1"/>
      <c r="E147" s="119" t="s">
        <v>32</v>
      </c>
      <c r="F147" s="120"/>
      <c r="G147" s="2">
        <v>0.05</v>
      </c>
    </row>
    <row r="148" spans="1:7" ht="15" customHeight="1">
      <c r="A148" s="1"/>
      <c r="B148" s="1"/>
      <c r="C148" s="1"/>
      <c r="D148" s="1"/>
      <c r="E148" s="119" t="s">
        <v>91</v>
      </c>
      <c r="F148" s="120"/>
      <c r="G148" s="2">
        <v>0</v>
      </c>
    </row>
    <row r="149" spans="1:7" ht="15" customHeight="1">
      <c r="A149" s="1"/>
      <c r="B149" s="1"/>
      <c r="C149" s="1"/>
      <c r="D149" s="1"/>
      <c r="E149" s="119" t="s">
        <v>34</v>
      </c>
      <c r="F149" s="120"/>
      <c r="G149" s="2">
        <v>0.05</v>
      </c>
    </row>
    <row r="150" spans="1:7" ht="15" customHeight="1">
      <c r="A150" s="1"/>
      <c r="B150" s="1"/>
      <c r="C150" s="1"/>
      <c r="D150" s="1"/>
      <c r="E150" s="119" t="s">
        <v>35</v>
      </c>
      <c r="F150" s="120"/>
      <c r="G150" s="2">
        <v>9.5999999999999992E-3</v>
      </c>
    </row>
    <row r="151" spans="1:7" ht="15" customHeight="1">
      <c r="A151" s="1"/>
      <c r="B151" s="1"/>
      <c r="C151" s="1"/>
      <c r="D151" s="1"/>
      <c r="E151" s="119" t="s">
        <v>36</v>
      </c>
      <c r="F151" s="120"/>
      <c r="G151" s="2">
        <v>0.06</v>
      </c>
    </row>
    <row r="152" spans="1:7" ht="10" customHeight="1">
      <c r="A152" s="1"/>
      <c r="B152" s="1"/>
      <c r="C152" s="125" t="s">
        <v>1</v>
      </c>
      <c r="D152" s="126"/>
      <c r="E152" s="1"/>
      <c r="F152" s="1"/>
      <c r="G152" s="1"/>
    </row>
    <row r="153" spans="1:7" ht="20.149999999999999" customHeight="1">
      <c r="A153" s="127" t="s">
        <v>169</v>
      </c>
      <c r="B153" s="128"/>
      <c r="C153" s="128"/>
      <c r="D153" s="128"/>
      <c r="E153" s="128"/>
      <c r="F153" s="128"/>
      <c r="G153" s="128"/>
    </row>
    <row r="154" spans="1:7" ht="15" customHeight="1">
      <c r="A154" s="121" t="s">
        <v>164</v>
      </c>
      <c r="B154" s="122"/>
      <c r="C154" s="3" t="s">
        <v>4</v>
      </c>
      <c r="D154" s="3" t="s">
        <v>5</v>
      </c>
      <c r="E154" s="3" t="s">
        <v>6</v>
      </c>
      <c r="F154" s="3" t="s">
        <v>7</v>
      </c>
      <c r="G154" s="3" t="s">
        <v>8</v>
      </c>
    </row>
    <row r="155" spans="1:7" ht="28" customHeight="1">
      <c r="A155" s="4" t="s">
        <v>165</v>
      </c>
      <c r="B155" s="5" t="s">
        <v>166</v>
      </c>
      <c r="C155" s="4" t="s">
        <v>11</v>
      </c>
      <c r="D155" s="4" t="s">
        <v>46</v>
      </c>
      <c r="E155" s="6">
        <v>6.0000000000000002E-5</v>
      </c>
      <c r="F155" s="7">
        <v>3611.14</v>
      </c>
      <c r="G155" s="7">
        <v>0.22</v>
      </c>
    </row>
    <row r="156" spans="1:7" ht="15" customHeight="1">
      <c r="A156" s="1"/>
      <c r="B156" s="1"/>
      <c r="C156" s="1"/>
      <c r="D156" s="1"/>
      <c r="E156" s="123" t="s">
        <v>167</v>
      </c>
      <c r="F156" s="124"/>
      <c r="G156" s="8">
        <v>0.22</v>
      </c>
    </row>
    <row r="157" spans="1:7" ht="15" customHeight="1">
      <c r="A157" s="1"/>
      <c r="B157" s="1"/>
      <c r="C157" s="1"/>
      <c r="D157" s="1"/>
      <c r="E157" s="119" t="s">
        <v>32</v>
      </c>
      <c r="F157" s="120"/>
      <c r="G157" s="2">
        <v>0.21</v>
      </c>
    </row>
    <row r="158" spans="1:7" ht="15" customHeight="1">
      <c r="A158" s="1"/>
      <c r="B158" s="1"/>
      <c r="C158" s="1"/>
      <c r="D158" s="1"/>
      <c r="E158" s="119" t="s">
        <v>91</v>
      </c>
      <c r="F158" s="120"/>
      <c r="G158" s="2">
        <v>0</v>
      </c>
    </row>
    <row r="159" spans="1:7" ht="15" customHeight="1">
      <c r="A159" s="1"/>
      <c r="B159" s="1"/>
      <c r="C159" s="1"/>
      <c r="D159" s="1"/>
      <c r="E159" s="119" t="s">
        <v>34</v>
      </c>
      <c r="F159" s="120"/>
      <c r="G159" s="2">
        <v>0.21</v>
      </c>
    </row>
    <row r="160" spans="1:7" ht="15" customHeight="1">
      <c r="A160" s="1"/>
      <c r="B160" s="1"/>
      <c r="C160" s="1"/>
      <c r="D160" s="1"/>
      <c r="E160" s="119" t="s">
        <v>35</v>
      </c>
      <c r="F160" s="120"/>
      <c r="G160" s="2">
        <v>4.0300000000000002E-2</v>
      </c>
    </row>
    <row r="161" spans="1:7" ht="15" customHeight="1">
      <c r="A161" s="1"/>
      <c r="B161" s="1"/>
      <c r="C161" s="1"/>
      <c r="D161" s="1"/>
      <c r="E161" s="119" t="s">
        <v>36</v>
      </c>
      <c r="F161" s="120"/>
      <c r="G161" s="2">
        <v>0.25</v>
      </c>
    </row>
    <row r="162" spans="1:7" ht="10" customHeight="1">
      <c r="A162" s="1"/>
      <c r="B162" s="1"/>
      <c r="C162" s="125" t="s">
        <v>1</v>
      </c>
      <c r="D162" s="126"/>
      <c r="E162" s="1"/>
      <c r="F162" s="1"/>
      <c r="G162" s="1"/>
    </row>
    <row r="163" spans="1:7" ht="20.149999999999999" customHeight="1">
      <c r="A163" s="127" t="s">
        <v>170</v>
      </c>
      <c r="B163" s="128"/>
      <c r="C163" s="128"/>
      <c r="D163" s="128"/>
      <c r="E163" s="128"/>
      <c r="F163" s="128"/>
      <c r="G163" s="128"/>
    </row>
    <row r="164" spans="1:7" ht="15" customHeight="1">
      <c r="A164" s="121" t="s">
        <v>3</v>
      </c>
      <c r="B164" s="122"/>
      <c r="C164" s="3" t="s">
        <v>4</v>
      </c>
      <c r="D164" s="3" t="s">
        <v>5</v>
      </c>
      <c r="E164" s="3" t="s">
        <v>6</v>
      </c>
      <c r="F164" s="3" t="s">
        <v>7</v>
      </c>
      <c r="G164" s="3" t="s">
        <v>8</v>
      </c>
    </row>
    <row r="165" spans="1:7" ht="15" customHeight="1">
      <c r="A165" s="4" t="s">
        <v>171</v>
      </c>
      <c r="B165" s="5" t="s">
        <v>172</v>
      </c>
      <c r="C165" s="4" t="s">
        <v>11</v>
      </c>
      <c r="D165" s="4" t="s">
        <v>173</v>
      </c>
      <c r="E165" s="6">
        <v>1.25</v>
      </c>
      <c r="F165" s="7">
        <v>0.69</v>
      </c>
      <c r="G165" s="7">
        <v>0.86</v>
      </c>
    </row>
    <row r="166" spans="1:7" ht="15" customHeight="1">
      <c r="A166" s="1"/>
      <c r="B166" s="1"/>
      <c r="C166" s="1"/>
      <c r="D166" s="1"/>
      <c r="E166" s="123" t="s">
        <v>21</v>
      </c>
      <c r="F166" s="124"/>
      <c r="G166" s="8">
        <v>0.86</v>
      </c>
    </row>
    <row r="167" spans="1:7" ht="15" customHeight="1">
      <c r="A167" s="1"/>
      <c r="B167" s="1"/>
      <c r="C167" s="1"/>
      <c r="D167" s="1"/>
      <c r="E167" s="119" t="s">
        <v>32</v>
      </c>
      <c r="F167" s="120"/>
      <c r="G167" s="2">
        <v>0.86</v>
      </c>
    </row>
    <row r="168" spans="1:7" ht="15" customHeight="1">
      <c r="A168" s="1"/>
      <c r="B168" s="1"/>
      <c r="C168" s="1"/>
      <c r="D168" s="1"/>
      <c r="E168" s="119" t="s">
        <v>91</v>
      </c>
      <c r="F168" s="120"/>
      <c r="G168" s="2">
        <v>0</v>
      </c>
    </row>
    <row r="169" spans="1:7" ht="15" customHeight="1">
      <c r="A169" s="1"/>
      <c r="B169" s="1"/>
      <c r="C169" s="1"/>
      <c r="D169" s="1"/>
      <c r="E169" s="119" t="s">
        <v>34</v>
      </c>
      <c r="F169" s="120"/>
      <c r="G169" s="2">
        <v>0.86</v>
      </c>
    </row>
    <row r="170" spans="1:7" ht="15" customHeight="1">
      <c r="A170" s="1"/>
      <c r="B170" s="1"/>
      <c r="C170" s="1"/>
      <c r="D170" s="1"/>
      <c r="E170" s="119" t="s">
        <v>35</v>
      </c>
      <c r="F170" s="120"/>
      <c r="G170" s="2">
        <v>0.16520000000000001</v>
      </c>
    </row>
    <row r="171" spans="1:7" ht="15" customHeight="1">
      <c r="A171" s="1"/>
      <c r="B171" s="1"/>
      <c r="C171" s="1"/>
      <c r="D171" s="1"/>
      <c r="E171" s="119" t="s">
        <v>36</v>
      </c>
      <c r="F171" s="120"/>
      <c r="G171" s="2">
        <v>1.03</v>
      </c>
    </row>
    <row r="172" spans="1:7" ht="10" customHeight="1">
      <c r="A172" s="1"/>
      <c r="B172" s="1"/>
      <c r="C172" s="125" t="s">
        <v>1</v>
      </c>
      <c r="D172" s="126"/>
      <c r="E172" s="1"/>
      <c r="F172" s="1"/>
      <c r="G172" s="1"/>
    </row>
    <row r="173" spans="1:7" ht="20.149999999999999" customHeight="1">
      <c r="A173" s="127" t="s">
        <v>174</v>
      </c>
      <c r="B173" s="128"/>
      <c r="C173" s="128"/>
      <c r="D173" s="128"/>
      <c r="E173" s="128"/>
      <c r="F173" s="128"/>
      <c r="G173" s="128"/>
    </row>
    <row r="174" spans="1:7" ht="15" customHeight="1">
      <c r="A174" s="121" t="s">
        <v>22</v>
      </c>
      <c r="B174" s="122"/>
      <c r="C174" s="3" t="s">
        <v>4</v>
      </c>
      <c r="D174" s="3" t="s">
        <v>5</v>
      </c>
      <c r="E174" s="3" t="s">
        <v>6</v>
      </c>
      <c r="F174" s="3" t="s">
        <v>7</v>
      </c>
      <c r="G174" s="3" t="s">
        <v>8</v>
      </c>
    </row>
    <row r="175" spans="1:7" ht="28" customHeight="1">
      <c r="A175" s="4" t="s">
        <v>155</v>
      </c>
      <c r="B175" s="5" t="s">
        <v>156</v>
      </c>
      <c r="C175" s="4" t="s">
        <v>11</v>
      </c>
      <c r="D175" s="4" t="s">
        <v>25</v>
      </c>
      <c r="E175" s="6">
        <v>1</v>
      </c>
      <c r="F175" s="7">
        <v>0.23</v>
      </c>
      <c r="G175" s="7">
        <v>0.23</v>
      </c>
    </row>
    <row r="176" spans="1:7" ht="28" customHeight="1">
      <c r="A176" s="4" t="s">
        <v>157</v>
      </c>
      <c r="B176" s="5" t="s">
        <v>158</v>
      </c>
      <c r="C176" s="4" t="s">
        <v>11</v>
      </c>
      <c r="D176" s="4" t="s">
        <v>25</v>
      </c>
      <c r="E176" s="6">
        <v>1</v>
      </c>
      <c r="F176" s="7">
        <v>0.05</v>
      </c>
      <c r="G176" s="7">
        <v>0.05</v>
      </c>
    </row>
    <row r="177" spans="1:7" ht="15" customHeight="1">
      <c r="A177" s="1"/>
      <c r="B177" s="1"/>
      <c r="C177" s="1"/>
      <c r="D177" s="1"/>
      <c r="E177" s="123" t="s">
        <v>31</v>
      </c>
      <c r="F177" s="124"/>
      <c r="G177" s="8">
        <v>0.28000000000000003</v>
      </c>
    </row>
    <row r="178" spans="1:7" ht="15" customHeight="1">
      <c r="A178" s="1"/>
      <c r="B178" s="1"/>
      <c r="C178" s="1"/>
      <c r="D178" s="1"/>
      <c r="E178" s="119" t="s">
        <v>32</v>
      </c>
      <c r="F178" s="120"/>
      <c r="G178" s="2">
        <v>0.28000000000000003</v>
      </c>
    </row>
    <row r="179" spans="1:7" ht="15" customHeight="1">
      <c r="A179" s="1"/>
      <c r="B179" s="1"/>
      <c r="C179" s="1"/>
      <c r="D179" s="1"/>
      <c r="E179" s="119" t="s">
        <v>91</v>
      </c>
      <c r="F179" s="120"/>
      <c r="G179" s="2">
        <v>0</v>
      </c>
    </row>
    <row r="180" spans="1:7" ht="15" customHeight="1">
      <c r="A180" s="1"/>
      <c r="B180" s="1"/>
      <c r="C180" s="1"/>
      <c r="D180" s="1"/>
      <c r="E180" s="119" t="s">
        <v>34</v>
      </c>
      <c r="F180" s="120"/>
      <c r="G180" s="2">
        <v>0.28000000000000003</v>
      </c>
    </row>
    <row r="181" spans="1:7" ht="15" customHeight="1">
      <c r="A181" s="1"/>
      <c r="B181" s="1"/>
      <c r="C181" s="1"/>
      <c r="D181" s="1"/>
      <c r="E181" s="119" t="s">
        <v>35</v>
      </c>
      <c r="F181" s="120"/>
      <c r="G181" s="2">
        <v>5.3800000000000001E-2</v>
      </c>
    </row>
    <row r="182" spans="1:7" ht="15" customHeight="1">
      <c r="A182" s="1"/>
      <c r="B182" s="1"/>
      <c r="C182" s="1"/>
      <c r="D182" s="1"/>
      <c r="E182" s="119" t="s">
        <v>36</v>
      </c>
      <c r="F182" s="120"/>
      <c r="G182" s="2">
        <v>0.33</v>
      </c>
    </row>
    <row r="183" spans="1:7" ht="10" customHeight="1">
      <c r="A183" s="1"/>
      <c r="B183" s="1"/>
      <c r="C183" s="125" t="s">
        <v>1</v>
      </c>
      <c r="D183" s="126"/>
      <c r="E183" s="1"/>
      <c r="F183" s="1"/>
      <c r="G183" s="1"/>
    </row>
    <row r="184" spans="1:7" ht="20.149999999999999" customHeight="1">
      <c r="A184" s="127" t="s">
        <v>175</v>
      </c>
      <c r="B184" s="128"/>
      <c r="C184" s="128"/>
      <c r="D184" s="128"/>
      <c r="E184" s="128"/>
      <c r="F184" s="128"/>
      <c r="G184" s="128"/>
    </row>
    <row r="185" spans="1:7" ht="15" customHeight="1">
      <c r="A185" s="121" t="s">
        <v>103</v>
      </c>
      <c r="B185" s="122"/>
      <c r="C185" s="3" t="s">
        <v>4</v>
      </c>
      <c r="D185" s="3" t="s">
        <v>5</v>
      </c>
      <c r="E185" s="3" t="s">
        <v>6</v>
      </c>
      <c r="F185" s="3" t="s">
        <v>7</v>
      </c>
      <c r="G185" s="3" t="s">
        <v>8</v>
      </c>
    </row>
    <row r="186" spans="1:7" ht="15" customHeight="1">
      <c r="A186" s="4" t="s">
        <v>104</v>
      </c>
      <c r="B186" s="5" t="s">
        <v>105</v>
      </c>
      <c r="C186" s="4" t="s">
        <v>11</v>
      </c>
      <c r="D186" s="4" t="s">
        <v>25</v>
      </c>
      <c r="E186" s="6">
        <v>1</v>
      </c>
      <c r="F186" s="7">
        <v>0.7</v>
      </c>
      <c r="G186" s="7">
        <v>0.7</v>
      </c>
    </row>
    <row r="187" spans="1:7" ht="15" customHeight="1">
      <c r="A187" s="4" t="s">
        <v>106</v>
      </c>
      <c r="B187" s="5" t="s">
        <v>107</v>
      </c>
      <c r="C187" s="4" t="s">
        <v>11</v>
      </c>
      <c r="D187" s="4" t="s">
        <v>25</v>
      </c>
      <c r="E187" s="6">
        <v>1</v>
      </c>
      <c r="F187" s="7">
        <v>0.7</v>
      </c>
      <c r="G187" s="7">
        <v>0.7</v>
      </c>
    </row>
    <row r="188" spans="1:7" ht="15" customHeight="1">
      <c r="A188" s="4" t="s">
        <v>108</v>
      </c>
      <c r="B188" s="5" t="s">
        <v>109</v>
      </c>
      <c r="C188" s="4" t="s">
        <v>11</v>
      </c>
      <c r="D188" s="4" t="s">
        <v>25</v>
      </c>
      <c r="E188" s="6">
        <v>1</v>
      </c>
      <c r="F188" s="7">
        <v>0.35</v>
      </c>
      <c r="G188" s="7">
        <v>0.35</v>
      </c>
    </row>
    <row r="189" spans="1:7" ht="15" customHeight="1">
      <c r="A189" s="4" t="s">
        <v>110</v>
      </c>
      <c r="B189" s="5" t="s">
        <v>111</v>
      </c>
      <c r="C189" s="4" t="s">
        <v>11</v>
      </c>
      <c r="D189" s="4" t="s">
        <v>25</v>
      </c>
      <c r="E189" s="6">
        <v>1</v>
      </c>
      <c r="F189" s="7">
        <v>0.01</v>
      </c>
      <c r="G189" s="7">
        <v>0.01</v>
      </c>
    </row>
    <row r="190" spans="1:7" ht="15" customHeight="1">
      <c r="A190" s="1"/>
      <c r="B190" s="1"/>
      <c r="C190" s="1"/>
      <c r="D190" s="1"/>
      <c r="E190" s="123" t="s">
        <v>112</v>
      </c>
      <c r="F190" s="124"/>
      <c r="G190" s="8">
        <v>1.76</v>
      </c>
    </row>
    <row r="191" spans="1:7" ht="15" customHeight="1">
      <c r="A191" s="121" t="s">
        <v>37</v>
      </c>
      <c r="B191" s="122"/>
      <c r="C191" s="3" t="s">
        <v>4</v>
      </c>
      <c r="D191" s="3" t="s">
        <v>5</v>
      </c>
      <c r="E191" s="3" t="s">
        <v>6</v>
      </c>
      <c r="F191" s="3" t="s">
        <v>7</v>
      </c>
      <c r="G191" s="3" t="s">
        <v>8</v>
      </c>
    </row>
    <row r="192" spans="1:7" ht="15" customHeight="1">
      <c r="A192" s="4" t="s">
        <v>176</v>
      </c>
      <c r="B192" s="5" t="s">
        <v>177</v>
      </c>
      <c r="C192" s="4" t="s">
        <v>11</v>
      </c>
      <c r="D192" s="4" t="s">
        <v>25</v>
      </c>
      <c r="E192" s="6">
        <v>0.94</v>
      </c>
      <c r="F192" s="7">
        <v>6.3068999999999997</v>
      </c>
      <c r="G192" s="7">
        <v>5.93</v>
      </c>
    </row>
    <row r="193" spans="1:7" ht="15" customHeight="1">
      <c r="A193" s="1"/>
      <c r="B193" s="1"/>
      <c r="C193" s="1"/>
      <c r="D193" s="1"/>
      <c r="E193" s="123" t="s">
        <v>43</v>
      </c>
      <c r="F193" s="124"/>
      <c r="G193" s="8">
        <v>5.93</v>
      </c>
    </row>
    <row r="194" spans="1:7" ht="15" customHeight="1">
      <c r="A194" s="121" t="s">
        <v>3</v>
      </c>
      <c r="B194" s="122"/>
      <c r="C194" s="3" t="s">
        <v>4</v>
      </c>
      <c r="D194" s="3" t="s">
        <v>5</v>
      </c>
      <c r="E194" s="3" t="s">
        <v>6</v>
      </c>
      <c r="F194" s="3" t="s">
        <v>7</v>
      </c>
      <c r="G194" s="3" t="s">
        <v>8</v>
      </c>
    </row>
    <row r="195" spans="1:7" ht="20.149999999999999" customHeight="1">
      <c r="A195" s="4" t="s">
        <v>178</v>
      </c>
      <c r="B195" s="5" t="s">
        <v>179</v>
      </c>
      <c r="C195" s="4" t="s">
        <v>11</v>
      </c>
      <c r="D195" s="4" t="s">
        <v>25</v>
      </c>
      <c r="E195" s="6">
        <v>1</v>
      </c>
      <c r="F195" s="7">
        <v>0.47</v>
      </c>
      <c r="G195" s="7">
        <v>0.47</v>
      </c>
    </row>
    <row r="196" spans="1:7" ht="20.149999999999999" customHeight="1">
      <c r="A196" s="4" t="s">
        <v>180</v>
      </c>
      <c r="B196" s="5" t="s">
        <v>181</v>
      </c>
      <c r="C196" s="4" t="s">
        <v>11</v>
      </c>
      <c r="D196" s="4" t="s">
        <v>25</v>
      </c>
      <c r="E196" s="6">
        <v>1</v>
      </c>
      <c r="F196" s="7">
        <v>0.9</v>
      </c>
      <c r="G196" s="7">
        <v>0.9</v>
      </c>
    </row>
    <row r="197" spans="1:7" ht="15" customHeight="1">
      <c r="A197" s="1"/>
      <c r="B197" s="1"/>
      <c r="C197" s="1"/>
      <c r="D197" s="1"/>
      <c r="E197" s="123" t="s">
        <v>21</v>
      </c>
      <c r="F197" s="124"/>
      <c r="G197" s="8">
        <v>1.37</v>
      </c>
    </row>
    <row r="198" spans="1:7" ht="15" customHeight="1">
      <c r="A198" s="121" t="s">
        <v>22</v>
      </c>
      <c r="B198" s="122"/>
      <c r="C198" s="3" t="s">
        <v>4</v>
      </c>
      <c r="D198" s="3" t="s">
        <v>5</v>
      </c>
      <c r="E198" s="3" t="s">
        <v>6</v>
      </c>
      <c r="F198" s="3" t="s">
        <v>7</v>
      </c>
      <c r="G198" s="3" t="s">
        <v>8</v>
      </c>
    </row>
    <row r="199" spans="1:7" ht="20.149999999999999" customHeight="1">
      <c r="A199" s="4" t="s">
        <v>182</v>
      </c>
      <c r="B199" s="5" t="s">
        <v>183</v>
      </c>
      <c r="C199" s="4" t="s">
        <v>11</v>
      </c>
      <c r="D199" s="4" t="s">
        <v>25</v>
      </c>
      <c r="E199" s="6">
        <v>1</v>
      </c>
      <c r="F199" s="7">
        <v>0.08</v>
      </c>
      <c r="G199" s="7">
        <v>0.08</v>
      </c>
    </row>
    <row r="200" spans="1:7" ht="15" customHeight="1">
      <c r="A200" s="1"/>
      <c r="B200" s="1"/>
      <c r="C200" s="1"/>
      <c r="D200" s="1"/>
      <c r="E200" s="123" t="s">
        <v>31</v>
      </c>
      <c r="F200" s="124"/>
      <c r="G200" s="8">
        <v>0.08</v>
      </c>
    </row>
    <row r="201" spans="1:7" ht="15" customHeight="1">
      <c r="A201" s="1"/>
      <c r="B201" s="1"/>
      <c r="C201" s="1"/>
      <c r="D201" s="1"/>
      <c r="E201" s="119" t="s">
        <v>32</v>
      </c>
      <c r="F201" s="120"/>
      <c r="G201" s="2">
        <v>8.7799999999999994</v>
      </c>
    </row>
    <row r="202" spans="1:7" ht="15" customHeight="1">
      <c r="A202" s="1"/>
      <c r="B202" s="1"/>
      <c r="C202" s="1"/>
      <c r="D202" s="1"/>
      <c r="E202" s="119" t="s">
        <v>33</v>
      </c>
      <c r="F202" s="120"/>
      <c r="G202" s="2">
        <v>7.44</v>
      </c>
    </row>
    <row r="203" spans="1:7" ht="15" customHeight="1">
      <c r="A203" s="1"/>
      <c r="B203" s="1"/>
      <c r="C203" s="1"/>
      <c r="D203" s="1"/>
      <c r="E203" s="119" t="s">
        <v>34</v>
      </c>
      <c r="F203" s="120"/>
      <c r="G203" s="2">
        <v>16.22</v>
      </c>
    </row>
    <row r="204" spans="1:7" ht="15" customHeight="1">
      <c r="A204" s="1"/>
      <c r="B204" s="1"/>
      <c r="C204" s="1"/>
      <c r="D204" s="1"/>
      <c r="E204" s="119" t="s">
        <v>35</v>
      </c>
      <c r="F204" s="120"/>
      <c r="G204" s="2">
        <v>3.1158999999999999</v>
      </c>
    </row>
    <row r="205" spans="1:7" ht="15" customHeight="1">
      <c r="A205" s="1"/>
      <c r="B205" s="1"/>
      <c r="C205" s="1"/>
      <c r="D205" s="1"/>
      <c r="E205" s="119" t="s">
        <v>36</v>
      </c>
      <c r="F205" s="120"/>
      <c r="G205" s="2">
        <v>19.34</v>
      </c>
    </row>
    <row r="206" spans="1:7" ht="10" customHeight="1">
      <c r="A206" s="1"/>
      <c r="B206" s="1"/>
      <c r="C206" s="125" t="s">
        <v>1</v>
      </c>
      <c r="D206" s="126"/>
      <c r="E206" s="1"/>
      <c r="F206" s="1"/>
      <c r="G206" s="1"/>
    </row>
    <row r="207" spans="1:7" ht="20.149999999999999" customHeight="1">
      <c r="A207" s="127" t="s">
        <v>184</v>
      </c>
      <c r="B207" s="128"/>
      <c r="C207" s="128"/>
      <c r="D207" s="128"/>
      <c r="E207" s="128"/>
      <c r="F207" s="128"/>
      <c r="G207" s="128"/>
    </row>
    <row r="208" spans="1:7" ht="15" customHeight="1">
      <c r="A208" s="121" t="s">
        <v>37</v>
      </c>
      <c r="B208" s="122"/>
      <c r="C208" s="3" t="s">
        <v>4</v>
      </c>
      <c r="D208" s="3" t="s">
        <v>5</v>
      </c>
      <c r="E208" s="3" t="s">
        <v>6</v>
      </c>
      <c r="F208" s="3" t="s">
        <v>7</v>
      </c>
      <c r="G208" s="3" t="s">
        <v>8</v>
      </c>
    </row>
    <row r="209" spans="1:7" ht="15" customHeight="1">
      <c r="A209" s="4" t="s">
        <v>176</v>
      </c>
      <c r="B209" s="5" t="s">
        <v>177</v>
      </c>
      <c r="C209" s="4" t="s">
        <v>11</v>
      </c>
      <c r="D209" s="4" t="s">
        <v>25</v>
      </c>
      <c r="E209" s="6">
        <v>1.3724E-2</v>
      </c>
      <c r="F209" s="7">
        <v>6.3068999999999997</v>
      </c>
      <c r="G209" s="7">
        <v>0.09</v>
      </c>
    </row>
    <row r="210" spans="1:7" ht="15" customHeight="1">
      <c r="A210" s="1"/>
      <c r="B210" s="1"/>
      <c r="C210" s="1"/>
      <c r="D210" s="1"/>
      <c r="E210" s="123" t="s">
        <v>43</v>
      </c>
      <c r="F210" s="124"/>
      <c r="G210" s="8">
        <v>0.09</v>
      </c>
    </row>
    <row r="211" spans="1:7" ht="15" customHeight="1">
      <c r="A211" s="1"/>
      <c r="B211" s="1"/>
      <c r="C211" s="1"/>
      <c r="D211" s="1"/>
      <c r="E211" s="119" t="s">
        <v>32</v>
      </c>
      <c r="F211" s="120"/>
      <c r="G211" s="2">
        <v>0.09</v>
      </c>
    </row>
    <row r="212" spans="1:7" ht="15" customHeight="1">
      <c r="A212" s="1"/>
      <c r="B212" s="1"/>
      <c r="C212" s="1"/>
      <c r="D212" s="1"/>
      <c r="E212" s="119" t="s">
        <v>33</v>
      </c>
      <c r="F212" s="120"/>
      <c r="G212" s="2">
        <v>-0.01</v>
      </c>
    </row>
    <row r="213" spans="1:7" ht="15" customHeight="1">
      <c r="A213" s="1"/>
      <c r="B213" s="1"/>
      <c r="C213" s="1"/>
      <c r="D213" s="1"/>
      <c r="E213" s="119" t="s">
        <v>34</v>
      </c>
      <c r="F213" s="120"/>
      <c r="G213" s="2">
        <v>0.08</v>
      </c>
    </row>
    <row r="214" spans="1:7" ht="15" customHeight="1">
      <c r="A214" s="1"/>
      <c r="B214" s="1"/>
      <c r="C214" s="1"/>
      <c r="D214" s="1"/>
      <c r="E214" s="119" t="s">
        <v>35</v>
      </c>
      <c r="F214" s="120"/>
      <c r="G214" s="2">
        <v>1.54E-2</v>
      </c>
    </row>
    <row r="215" spans="1:7" ht="15" customHeight="1">
      <c r="A215" s="1"/>
      <c r="B215" s="1"/>
      <c r="C215" s="1"/>
      <c r="D215" s="1"/>
      <c r="E215" s="119" t="s">
        <v>36</v>
      </c>
      <c r="F215" s="120"/>
      <c r="G215" s="2">
        <v>0.1</v>
      </c>
    </row>
    <row r="216" spans="1:7" ht="10" customHeight="1">
      <c r="A216" s="1"/>
      <c r="B216" s="1"/>
      <c r="C216" s="125" t="s">
        <v>1</v>
      </c>
      <c r="D216" s="126"/>
      <c r="E216" s="1"/>
      <c r="F216" s="1"/>
      <c r="G216" s="1"/>
    </row>
    <row r="217" spans="1:7" ht="20.149999999999999" customHeight="1">
      <c r="A217" s="127" t="s">
        <v>185</v>
      </c>
      <c r="B217" s="128"/>
      <c r="C217" s="128"/>
      <c r="D217" s="128"/>
      <c r="E217" s="128"/>
      <c r="F217" s="128"/>
      <c r="G217" s="128"/>
    </row>
    <row r="218" spans="1:7" ht="15" customHeight="1">
      <c r="A218" s="121" t="s">
        <v>22</v>
      </c>
      <c r="B218" s="122"/>
      <c r="C218" s="3" t="s">
        <v>4</v>
      </c>
      <c r="D218" s="3" t="s">
        <v>5</v>
      </c>
      <c r="E218" s="3" t="s">
        <v>6</v>
      </c>
      <c r="F218" s="3" t="s">
        <v>7</v>
      </c>
      <c r="G218" s="3" t="s">
        <v>8</v>
      </c>
    </row>
    <row r="219" spans="1:7" ht="28" customHeight="1">
      <c r="A219" s="4" t="s">
        <v>186</v>
      </c>
      <c r="B219" s="5" t="s">
        <v>187</v>
      </c>
      <c r="C219" s="4" t="s">
        <v>11</v>
      </c>
      <c r="D219" s="4" t="s">
        <v>25</v>
      </c>
      <c r="E219" s="6">
        <v>1</v>
      </c>
      <c r="F219" s="7">
        <v>0.3</v>
      </c>
      <c r="G219" s="7">
        <v>0.3</v>
      </c>
    </row>
    <row r="220" spans="1:7" ht="20.149999999999999" customHeight="1">
      <c r="A220" s="4" t="s">
        <v>188</v>
      </c>
      <c r="B220" s="5" t="s">
        <v>189</v>
      </c>
      <c r="C220" s="4" t="s">
        <v>11</v>
      </c>
      <c r="D220" s="4" t="s">
        <v>25</v>
      </c>
      <c r="E220" s="6">
        <v>1</v>
      </c>
      <c r="F220" s="7">
        <v>0.06</v>
      </c>
      <c r="G220" s="7">
        <v>0.06</v>
      </c>
    </row>
    <row r="221" spans="1:7" ht="28" customHeight="1">
      <c r="A221" s="4" t="s">
        <v>190</v>
      </c>
      <c r="B221" s="5" t="s">
        <v>191</v>
      </c>
      <c r="C221" s="4" t="s">
        <v>11</v>
      </c>
      <c r="D221" s="4" t="s">
        <v>25</v>
      </c>
      <c r="E221" s="6">
        <v>1</v>
      </c>
      <c r="F221" s="7">
        <v>0.23</v>
      </c>
      <c r="G221" s="7">
        <v>0.23</v>
      </c>
    </row>
    <row r="222" spans="1:7" ht="28" customHeight="1">
      <c r="A222" s="4" t="s">
        <v>192</v>
      </c>
      <c r="B222" s="5" t="s">
        <v>193</v>
      </c>
      <c r="C222" s="4" t="s">
        <v>11</v>
      </c>
      <c r="D222" s="4" t="s">
        <v>25</v>
      </c>
      <c r="E222" s="6">
        <v>1</v>
      </c>
      <c r="F222" s="7">
        <v>1.75</v>
      </c>
      <c r="G222" s="7">
        <v>1.75</v>
      </c>
    </row>
    <row r="223" spans="1:7" ht="15" customHeight="1">
      <c r="A223" s="1"/>
      <c r="B223" s="1"/>
      <c r="C223" s="1"/>
      <c r="D223" s="1"/>
      <c r="E223" s="123" t="s">
        <v>31</v>
      </c>
      <c r="F223" s="124"/>
      <c r="G223" s="8">
        <v>2.34</v>
      </c>
    </row>
    <row r="224" spans="1:7" ht="15" customHeight="1">
      <c r="A224" s="1"/>
      <c r="B224" s="1"/>
      <c r="C224" s="1"/>
      <c r="D224" s="1"/>
      <c r="E224" s="119" t="s">
        <v>32</v>
      </c>
      <c r="F224" s="120"/>
      <c r="G224" s="2">
        <v>2.34</v>
      </c>
    </row>
    <row r="225" spans="1:7" ht="15" customHeight="1">
      <c r="A225" s="1"/>
      <c r="B225" s="1"/>
      <c r="C225" s="1"/>
      <c r="D225" s="1"/>
      <c r="E225" s="119" t="s">
        <v>91</v>
      </c>
      <c r="F225" s="120"/>
      <c r="G225" s="2">
        <v>0</v>
      </c>
    </row>
    <row r="226" spans="1:7" ht="15" customHeight="1">
      <c r="A226" s="1"/>
      <c r="B226" s="1"/>
      <c r="C226" s="1"/>
      <c r="D226" s="1"/>
      <c r="E226" s="119" t="s">
        <v>34</v>
      </c>
      <c r="F226" s="120"/>
      <c r="G226" s="2">
        <v>2.34</v>
      </c>
    </row>
    <row r="227" spans="1:7" ht="15" customHeight="1">
      <c r="A227" s="1"/>
      <c r="B227" s="1"/>
      <c r="C227" s="1"/>
      <c r="D227" s="1"/>
      <c r="E227" s="119" t="s">
        <v>35</v>
      </c>
      <c r="F227" s="120"/>
      <c r="G227" s="2">
        <v>0.44950000000000001</v>
      </c>
    </row>
    <row r="228" spans="1:7" ht="15" customHeight="1">
      <c r="A228" s="1"/>
      <c r="B228" s="1"/>
      <c r="C228" s="1"/>
      <c r="D228" s="1"/>
      <c r="E228" s="119" t="s">
        <v>36</v>
      </c>
      <c r="F228" s="120"/>
      <c r="G228" s="2">
        <v>2.79</v>
      </c>
    </row>
    <row r="229" spans="1:7" ht="10" customHeight="1">
      <c r="A229" s="1"/>
      <c r="B229" s="1"/>
      <c r="C229" s="125" t="s">
        <v>1</v>
      </c>
      <c r="D229" s="126"/>
      <c r="E229" s="1"/>
      <c r="F229" s="1"/>
      <c r="G229" s="1"/>
    </row>
    <row r="230" spans="1:7" ht="20.149999999999999" customHeight="1">
      <c r="A230" s="127" t="s">
        <v>194</v>
      </c>
      <c r="B230" s="128"/>
      <c r="C230" s="128"/>
      <c r="D230" s="128"/>
      <c r="E230" s="128"/>
      <c r="F230" s="128"/>
      <c r="G230" s="128"/>
    </row>
    <row r="231" spans="1:7" ht="15" customHeight="1">
      <c r="A231" s="121" t="s">
        <v>164</v>
      </c>
      <c r="B231" s="122"/>
      <c r="C231" s="3" t="s">
        <v>4</v>
      </c>
      <c r="D231" s="3" t="s">
        <v>5</v>
      </c>
      <c r="E231" s="3" t="s">
        <v>6</v>
      </c>
      <c r="F231" s="3" t="s">
        <v>7</v>
      </c>
      <c r="G231" s="3" t="s">
        <v>8</v>
      </c>
    </row>
    <row r="232" spans="1:7" ht="20.149999999999999" customHeight="1">
      <c r="A232" s="4" t="s">
        <v>195</v>
      </c>
      <c r="B232" s="5" t="s">
        <v>196</v>
      </c>
      <c r="C232" s="4" t="s">
        <v>11</v>
      </c>
      <c r="D232" s="4" t="s">
        <v>46</v>
      </c>
      <c r="E232" s="6">
        <v>6.3999999999999997E-5</v>
      </c>
      <c r="F232" s="7">
        <v>4690.9399999999996</v>
      </c>
      <c r="G232" s="7">
        <v>0.3</v>
      </c>
    </row>
    <row r="233" spans="1:7" ht="15" customHeight="1">
      <c r="A233" s="1"/>
      <c r="B233" s="1"/>
      <c r="C233" s="1"/>
      <c r="D233" s="1"/>
      <c r="E233" s="123" t="s">
        <v>167</v>
      </c>
      <c r="F233" s="124"/>
      <c r="G233" s="8">
        <v>0.3</v>
      </c>
    </row>
    <row r="234" spans="1:7" ht="15" customHeight="1">
      <c r="A234" s="1"/>
      <c r="B234" s="1"/>
      <c r="C234" s="1"/>
      <c r="D234" s="1"/>
      <c r="E234" s="119" t="s">
        <v>32</v>
      </c>
      <c r="F234" s="120"/>
      <c r="G234" s="2">
        <v>0.3</v>
      </c>
    </row>
    <row r="235" spans="1:7" ht="15" customHeight="1">
      <c r="A235" s="1"/>
      <c r="B235" s="1"/>
      <c r="C235" s="1"/>
      <c r="D235" s="1"/>
      <c r="E235" s="119" t="s">
        <v>91</v>
      </c>
      <c r="F235" s="120"/>
      <c r="G235" s="2">
        <v>0</v>
      </c>
    </row>
    <row r="236" spans="1:7" ht="15" customHeight="1">
      <c r="A236" s="1"/>
      <c r="B236" s="1"/>
      <c r="C236" s="1"/>
      <c r="D236" s="1"/>
      <c r="E236" s="119" t="s">
        <v>34</v>
      </c>
      <c r="F236" s="120"/>
      <c r="G236" s="2">
        <v>0.3</v>
      </c>
    </row>
    <row r="237" spans="1:7" ht="15" customHeight="1">
      <c r="A237" s="1"/>
      <c r="B237" s="1"/>
      <c r="C237" s="1"/>
      <c r="D237" s="1"/>
      <c r="E237" s="119" t="s">
        <v>35</v>
      </c>
      <c r="F237" s="120"/>
      <c r="G237" s="2">
        <v>5.7599999999999998E-2</v>
      </c>
    </row>
    <row r="238" spans="1:7" ht="15" customHeight="1">
      <c r="A238" s="1"/>
      <c r="B238" s="1"/>
      <c r="C238" s="1"/>
      <c r="D238" s="1"/>
      <c r="E238" s="119" t="s">
        <v>36</v>
      </c>
      <c r="F238" s="120"/>
      <c r="G238" s="2">
        <v>0.36</v>
      </c>
    </row>
    <row r="239" spans="1:7" ht="10" customHeight="1">
      <c r="A239" s="1"/>
      <c r="B239" s="1"/>
      <c r="C239" s="125" t="s">
        <v>1</v>
      </c>
      <c r="D239" s="126"/>
      <c r="E239" s="1"/>
      <c r="F239" s="1"/>
      <c r="G239" s="1"/>
    </row>
    <row r="240" spans="1:7" ht="20.149999999999999" customHeight="1">
      <c r="A240" s="127" t="s">
        <v>197</v>
      </c>
      <c r="B240" s="128"/>
      <c r="C240" s="128"/>
      <c r="D240" s="128"/>
      <c r="E240" s="128"/>
      <c r="F240" s="128"/>
      <c r="G240" s="128"/>
    </row>
    <row r="241" spans="1:7" ht="15" customHeight="1">
      <c r="A241" s="121" t="s">
        <v>164</v>
      </c>
      <c r="B241" s="122"/>
      <c r="C241" s="3" t="s">
        <v>4</v>
      </c>
      <c r="D241" s="3" t="s">
        <v>5</v>
      </c>
      <c r="E241" s="3" t="s">
        <v>6</v>
      </c>
      <c r="F241" s="3" t="s">
        <v>7</v>
      </c>
      <c r="G241" s="3" t="s">
        <v>8</v>
      </c>
    </row>
    <row r="242" spans="1:7" ht="20.149999999999999" customHeight="1">
      <c r="A242" s="4" t="s">
        <v>195</v>
      </c>
      <c r="B242" s="5" t="s">
        <v>196</v>
      </c>
      <c r="C242" s="4" t="s">
        <v>11</v>
      </c>
      <c r="D242" s="4" t="s">
        <v>46</v>
      </c>
      <c r="E242" s="6">
        <v>1.4399999999999999E-5</v>
      </c>
      <c r="F242" s="7">
        <v>4690.9399999999996</v>
      </c>
      <c r="G242" s="7">
        <v>7.0000000000000007E-2</v>
      </c>
    </row>
    <row r="243" spans="1:7" ht="15" customHeight="1">
      <c r="A243" s="1"/>
      <c r="B243" s="1"/>
      <c r="C243" s="1"/>
      <c r="D243" s="1"/>
      <c r="E243" s="123" t="s">
        <v>167</v>
      </c>
      <c r="F243" s="124"/>
      <c r="G243" s="8">
        <v>7.0000000000000007E-2</v>
      </c>
    </row>
    <row r="244" spans="1:7" ht="15" customHeight="1">
      <c r="A244" s="1"/>
      <c r="B244" s="1"/>
      <c r="C244" s="1"/>
      <c r="D244" s="1"/>
      <c r="E244" s="119" t="s">
        <v>32</v>
      </c>
      <c r="F244" s="120"/>
      <c r="G244" s="2">
        <v>0.06</v>
      </c>
    </row>
    <row r="245" spans="1:7" ht="15" customHeight="1">
      <c r="A245" s="1"/>
      <c r="B245" s="1"/>
      <c r="C245" s="1"/>
      <c r="D245" s="1"/>
      <c r="E245" s="119" t="s">
        <v>91</v>
      </c>
      <c r="F245" s="120"/>
      <c r="G245" s="2">
        <v>0</v>
      </c>
    </row>
    <row r="246" spans="1:7" ht="15" customHeight="1">
      <c r="A246" s="1"/>
      <c r="B246" s="1"/>
      <c r="C246" s="1"/>
      <c r="D246" s="1"/>
      <c r="E246" s="119" t="s">
        <v>34</v>
      </c>
      <c r="F246" s="120"/>
      <c r="G246" s="2">
        <v>0.06</v>
      </c>
    </row>
    <row r="247" spans="1:7" ht="15" customHeight="1">
      <c r="A247" s="1"/>
      <c r="B247" s="1"/>
      <c r="C247" s="1"/>
      <c r="D247" s="1"/>
      <c r="E247" s="119" t="s">
        <v>35</v>
      </c>
      <c r="F247" s="120"/>
      <c r="G247" s="2">
        <v>1.15E-2</v>
      </c>
    </row>
    <row r="248" spans="1:7" ht="15" customHeight="1">
      <c r="A248" s="1"/>
      <c r="B248" s="1"/>
      <c r="C248" s="1"/>
      <c r="D248" s="1"/>
      <c r="E248" s="119" t="s">
        <v>36</v>
      </c>
      <c r="F248" s="120"/>
      <c r="G248" s="2">
        <v>7.0000000000000007E-2</v>
      </c>
    </row>
    <row r="249" spans="1:7" ht="10" customHeight="1">
      <c r="A249" s="1"/>
      <c r="B249" s="1"/>
      <c r="C249" s="125" t="s">
        <v>1</v>
      </c>
      <c r="D249" s="126"/>
      <c r="E249" s="1"/>
      <c r="F249" s="1"/>
      <c r="G249" s="1"/>
    </row>
    <row r="250" spans="1:7" ht="20.149999999999999" customHeight="1">
      <c r="A250" s="127" t="s">
        <v>198</v>
      </c>
      <c r="B250" s="128"/>
      <c r="C250" s="128"/>
      <c r="D250" s="128"/>
      <c r="E250" s="128"/>
      <c r="F250" s="128"/>
      <c r="G250" s="128"/>
    </row>
    <row r="251" spans="1:7" ht="15" customHeight="1">
      <c r="A251" s="121" t="s">
        <v>164</v>
      </c>
      <c r="B251" s="122"/>
      <c r="C251" s="3" t="s">
        <v>4</v>
      </c>
      <c r="D251" s="3" t="s">
        <v>5</v>
      </c>
      <c r="E251" s="3" t="s">
        <v>6</v>
      </c>
      <c r="F251" s="3" t="s">
        <v>7</v>
      </c>
      <c r="G251" s="3" t="s">
        <v>8</v>
      </c>
    </row>
    <row r="252" spans="1:7" ht="20.149999999999999" customHeight="1">
      <c r="A252" s="4" t="s">
        <v>195</v>
      </c>
      <c r="B252" s="5" t="s">
        <v>196</v>
      </c>
      <c r="C252" s="4" t="s">
        <v>11</v>
      </c>
      <c r="D252" s="4" t="s">
        <v>46</v>
      </c>
      <c r="E252" s="6">
        <v>5.0000000000000002E-5</v>
      </c>
      <c r="F252" s="7">
        <v>4690.9399999999996</v>
      </c>
      <c r="G252" s="7">
        <v>0.23</v>
      </c>
    </row>
    <row r="253" spans="1:7" ht="15" customHeight="1">
      <c r="A253" s="1"/>
      <c r="B253" s="1"/>
      <c r="C253" s="1"/>
      <c r="D253" s="1"/>
      <c r="E253" s="123" t="s">
        <v>167</v>
      </c>
      <c r="F253" s="124"/>
      <c r="G253" s="8">
        <v>0.23</v>
      </c>
    </row>
    <row r="254" spans="1:7" ht="15" customHeight="1">
      <c r="A254" s="1"/>
      <c r="B254" s="1"/>
      <c r="C254" s="1"/>
      <c r="D254" s="1"/>
      <c r="E254" s="119" t="s">
        <v>32</v>
      </c>
      <c r="F254" s="120"/>
      <c r="G254" s="2">
        <v>0.23</v>
      </c>
    </row>
    <row r="255" spans="1:7" ht="15" customHeight="1">
      <c r="A255" s="1"/>
      <c r="B255" s="1"/>
      <c r="C255" s="1"/>
      <c r="D255" s="1"/>
      <c r="E255" s="119" t="s">
        <v>91</v>
      </c>
      <c r="F255" s="120"/>
      <c r="G255" s="2">
        <v>0</v>
      </c>
    </row>
    <row r="256" spans="1:7" ht="15" customHeight="1">
      <c r="A256" s="1"/>
      <c r="B256" s="1"/>
      <c r="C256" s="1"/>
      <c r="D256" s="1"/>
      <c r="E256" s="119" t="s">
        <v>34</v>
      </c>
      <c r="F256" s="120"/>
      <c r="G256" s="2">
        <v>0.23</v>
      </c>
    </row>
    <row r="257" spans="1:7" ht="15" customHeight="1">
      <c r="A257" s="1"/>
      <c r="B257" s="1"/>
      <c r="C257" s="1"/>
      <c r="D257" s="1"/>
      <c r="E257" s="119" t="s">
        <v>35</v>
      </c>
      <c r="F257" s="120"/>
      <c r="G257" s="2">
        <v>4.4200000000000003E-2</v>
      </c>
    </row>
    <row r="258" spans="1:7" ht="15" customHeight="1">
      <c r="A258" s="1"/>
      <c r="B258" s="1"/>
      <c r="C258" s="1"/>
      <c r="D258" s="1"/>
      <c r="E258" s="119" t="s">
        <v>36</v>
      </c>
      <c r="F258" s="120"/>
      <c r="G258" s="2">
        <v>0.27</v>
      </c>
    </row>
    <row r="259" spans="1:7" ht="10" customHeight="1">
      <c r="A259" s="1"/>
      <c r="B259" s="1"/>
      <c r="C259" s="125" t="s">
        <v>1</v>
      </c>
      <c r="D259" s="126"/>
      <c r="E259" s="1"/>
      <c r="F259" s="1"/>
      <c r="G259" s="1"/>
    </row>
    <row r="260" spans="1:7" ht="20.149999999999999" customHeight="1">
      <c r="A260" s="127" t="s">
        <v>199</v>
      </c>
      <c r="B260" s="128"/>
      <c r="C260" s="128"/>
      <c r="D260" s="128"/>
      <c r="E260" s="128"/>
      <c r="F260" s="128"/>
      <c r="G260" s="128"/>
    </row>
    <row r="261" spans="1:7" ht="15" customHeight="1">
      <c r="A261" s="121" t="s">
        <v>3</v>
      </c>
      <c r="B261" s="122"/>
      <c r="C261" s="3" t="s">
        <v>4</v>
      </c>
      <c r="D261" s="3" t="s">
        <v>5</v>
      </c>
      <c r="E261" s="3" t="s">
        <v>6</v>
      </c>
      <c r="F261" s="3" t="s">
        <v>7</v>
      </c>
      <c r="G261" s="3" t="s">
        <v>8</v>
      </c>
    </row>
    <row r="262" spans="1:7" ht="15" customHeight="1">
      <c r="A262" s="4" t="s">
        <v>171</v>
      </c>
      <c r="B262" s="5" t="s">
        <v>172</v>
      </c>
      <c r="C262" s="4" t="s">
        <v>11</v>
      </c>
      <c r="D262" s="4" t="s">
        <v>173</v>
      </c>
      <c r="E262" s="6">
        <v>2.54</v>
      </c>
      <c r="F262" s="7">
        <v>0.69</v>
      </c>
      <c r="G262" s="7">
        <v>1.75</v>
      </c>
    </row>
    <row r="263" spans="1:7" ht="15" customHeight="1">
      <c r="A263" s="1"/>
      <c r="B263" s="1"/>
      <c r="C263" s="1"/>
      <c r="D263" s="1"/>
      <c r="E263" s="123" t="s">
        <v>21</v>
      </c>
      <c r="F263" s="124"/>
      <c r="G263" s="8">
        <v>1.75</v>
      </c>
    </row>
    <row r="264" spans="1:7" ht="15" customHeight="1">
      <c r="A264" s="1"/>
      <c r="B264" s="1"/>
      <c r="C264" s="1"/>
      <c r="D264" s="1"/>
      <c r="E264" s="119" t="s">
        <v>32</v>
      </c>
      <c r="F264" s="120"/>
      <c r="G264" s="2">
        <v>1.75</v>
      </c>
    </row>
    <row r="265" spans="1:7" ht="15" customHeight="1">
      <c r="A265" s="1"/>
      <c r="B265" s="1"/>
      <c r="C265" s="1"/>
      <c r="D265" s="1"/>
      <c r="E265" s="119" t="s">
        <v>91</v>
      </c>
      <c r="F265" s="120"/>
      <c r="G265" s="2">
        <v>0</v>
      </c>
    </row>
    <row r="266" spans="1:7" ht="15" customHeight="1">
      <c r="A266" s="1"/>
      <c r="B266" s="1"/>
      <c r="C266" s="1"/>
      <c r="D266" s="1"/>
      <c r="E266" s="119" t="s">
        <v>34</v>
      </c>
      <c r="F266" s="120"/>
      <c r="G266" s="2">
        <v>1.75</v>
      </c>
    </row>
    <row r="267" spans="1:7" ht="15" customHeight="1">
      <c r="A267" s="1"/>
      <c r="B267" s="1"/>
      <c r="C267" s="1"/>
      <c r="D267" s="1"/>
      <c r="E267" s="119" t="s">
        <v>35</v>
      </c>
      <c r="F267" s="120"/>
      <c r="G267" s="2">
        <v>0.3362</v>
      </c>
    </row>
    <row r="268" spans="1:7" ht="15" customHeight="1">
      <c r="A268" s="1"/>
      <c r="B268" s="1"/>
      <c r="C268" s="1"/>
      <c r="D268" s="1"/>
      <c r="E268" s="119" t="s">
        <v>36</v>
      </c>
      <c r="F268" s="120"/>
      <c r="G268" s="2">
        <v>2.09</v>
      </c>
    </row>
    <row r="269" spans="1:7" ht="10" customHeight="1">
      <c r="A269" s="1"/>
      <c r="B269" s="1"/>
      <c r="C269" s="125" t="s">
        <v>1</v>
      </c>
      <c r="D269" s="126"/>
      <c r="E269" s="1"/>
      <c r="F269" s="1"/>
      <c r="G269" s="1"/>
    </row>
    <row r="270" spans="1:7" ht="20.149999999999999" customHeight="1">
      <c r="A270" s="127" t="s">
        <v>200</v>
      </c>
      <c r="B270" s="128"/>
      <c r="C270" s="128"/>
      <c r="D270" s="128"/>
      <c r="E270" s="128"/>
      <c r="F270" s="128"/>
      <c r="G270" s="128"/>
    </row>
    <row r="271" spans="1:7" ht="15" customHeight="1">
      <c r="A271" s="121" t="s">
        <v>3</v>
      </c>
      <c r="B271" s="122"/>
      <c r="C271" s="3" t="s">
        <v>4</v>
      </c>
      <c r="D271" s="3" t="s">
        <v>5</v>
      </c>
      <c r="E271" s="3" t="s">
        <v>6</v>
      </c>
      <c r="F271" s="3" t="s">
        <v>7</v>
      </c>
      <c r="G271" s="3" t="s">
        <v>8</v>
      </c>
    </row>
    <row r="272" spans="1:7" ht="20.149999999999999" customHeight="1">
      <c r="A272" s="4" t="s">
        <v>133</v>
      </c>
      <c r="B272" s="5" t="s">
        <v>134</v>
      </c>
      <c r="C272" s="4" t="s">
        <v>11</v>
      </c>
      <c r="D272" s="4" t="s">
        <v>30</v>
      </c>
      <c r="E272" s="6">
        <v>1.1599999999999999</v>
      </c>
      <c r="F272" s="7">
        <v>64.86</v>
      </c>
      <c r="G272" s="7">
        <v>75.239999999999995</v>
      </c>
    </row>
    <row r="273" spans="1:7" ht="15" customHeight="1">
      <c r="A273" s="4" t="s">
        <v>201</v>
      </c>
      <c r="B273" s="5" t="s">
        <v>202</v>
      </c>
      <c r="C273" s="4" t="s">
        <v>11</v>
      </c>
      <c r="D273" s="4" t="s">
        <v>20</v>
      </c>
      <c r="E273" s="6">
        <v>174.1</v>
      </c>
      <c r="F273" s="7">
        <v>0.52</v>
      </c>
      <c r="G273" s="7">
        <v>90.53</v>
      </c>
    </row>
    <row r="274" spans="1:7" ht="15" customHeight="1">
      <c r="A274" s="4" t="s">
        <v>51</v>
      </c>
      <c r="B274" s="5" t="s">
        <v>52</v>
      </c>
      <c r="C274" s="4" t="s">
        <v>11</v>
      </c>
      <c r="D274" s="4" t="s">
        <v>20</v>
      </c>
      <c r="E274" s="6">
        <v>195.86</v>
      </c>
      <c r="F274" s="7">
        <v>0.41</v>
      </c>
      <c r="G274" s="7">
        <v>80.3</v>
      </c>
    </row>
    <row r="275" spans="1:7" ht="15" customHeight="1">
      <c r="A275" s="1"/>
      <c r="B275" s="1"/>
      <c r="C275" s="1"/>
      <c r="D275" s="1"/>
      <c r="E275" s="123" t="s">
        <v>21</v>
      </c>
      <c r="F275" s="124"/>
      <c r="G275" s="8">
        <v>246.07</v>
      </c>
    </row>
    <row r="276" spans="1:7" ht="15" customHeight="1">
      <c r="A276" s="121" t="s">
        <v>22</v>
      </c>
      <c r="B276" s="122"/>
      <c r="C276" s="3" t="s">
        <v>4</v>
      </c>
      <c r="D276" s="3" t="s">
        <v>5</v>
      </c>
      <c r="E276" s="3" t="s">
        <v>6</v>
      </c>
      <c r="F276" s="3" t="s">
        <v>7</v>
      </c>
      <c r="G276" s="3" t="s">
        <v>8</v>
      </c>
    </row>
    <row r="277" spans="1:7" ht="20.149999999999999" customHeight="1">
      <c r="A277" s="4" t="s">
        <v>137</v>
      </c>
      <c r="B277" s="5" t="s">
        <v>138</v>
      </c>
      <c r="C277" s="4" t="s">
        <v>11</v>
      </c>
      <c r="D277" s="4" t="s">
        <v>25</v>
      </c>
      <c r="E277" s="6">
        <v>4.5</v>
      </c>
      <c r="F277" s="7">
        <v>6.61</v>
      </c>
      <c r="G277" s="7">
        <v>29.75</v>
      </c>
    </row>
    <row r="278" spans="1:7" ht="28" customHeight="1">
      <c r="A278" s="4" t="s">
        <v>139</v>
      </c>
      <c r="B278" s="5" t="s">
        <v>140</v>
      </c>
      <c r="C278" s="4" t="s">
        <v>11</v>
      </c>
      <c r="D278" s="4" t="s">
        <v>64</v>
      </c>
      <c r="E278" s="6">
        <v>1.05</v>
      </c>
      <c r="F278" s="7">
        <v>1.35</v>
      </c>
      <c r="G278" s="7">
        <v>1.42</v>
      </c>
    </row>
    <row r="279" spans="1:7" ht="28" customHeight="1">
      <c r="A279" s="4" t="s">
        <v>141</v>
      </c>
      <c r="B279" s="5" t="s">
        <v>142</v>
      </c>
      <c r="C279" s="4" t="s">
        <v>11</v>
      </c>
      <c r="D279" s="4" t="s">
        <v>143</v>
      </c>
      <c r="E279" s="6">
        <v>3.45</v>
      </c>
      <c r="F279" s="7">
        <v>0.28000000000000003</v>
      </c>
      <c r="G279" s="7">
        <v>0.97</v>
      </c>
    </row>
    <row r="280" spans="1:7" ht="15" customHeight="1">
      <c r="A280" s="1"/>
      <c r="B280" s="1"/>
      <c r="C280" s="1"/>
      <c r="D280" s="1"/>
      <c r="E280" s="123" t="s">
        <v>31</v>
      </c>
      <c r="F280" s="124"/>
      <c r="G280" s="8">
        <v>32.14</v>
      </c>
    </row>
    <row r="281" spans="1:7" ht="15" customHeight="1">
      <c r="A281" s="1"/>
      <c r="B281" s="1"/>
      <c r="C281" s="1"/>
      <c r="D281" s="1"/>
      <c r="E281" s="119" t="s">
        <v>32</v>
      </c>
      <c r="F281" s="120"/>
      <c r="G281" s="2">
        <v>278.20999999999998</v>
      </c>
    </row>
    <row r="282" spans="1:7" ht="15" customHeight="1">
      <c r="A282" s="1"/>
      <c r="B282" s="1"/>
      <c r="C282" s="1"/>
      <c r="D282" s="1"/>
      <c r="E282" s="119" t="s">
        <v>33</v>
      </c>
      <c r="F282" s="120"/>
      <c r="G282" s="2">
        <v>25.06</v>
      </c>
    </row>
    <row r="283" spans="1:7" ht="15" customHeight="1">
      <c r="A283" s="1"/>
      <c r="B283" s="1"/>
      <c r="C283" s="1"/>
      <c r="D283" s="1"/>
      <c r="E283" s="119" t="s">
        <v>34</v>
      </c>
      <c r="F283" s="120"/>
      <c r="G283" s="2">
        <v>303.27</v>
      </c>
    </row>
    <row r="284" spans="1:7" ht="15" customHeight="1">
      <c r="A284" s="1"/>
      <c r="B284" s="1"/>
      <c r="C284" s="1"/>
      <c r="D284" s="1"/>
      <c r="E284" s="119" t="s">
        <v>35</v>
      </c>
      <c r="F284" s="120"/>
      <c r="G284" s="2">
        <v>58.258200000000002</v>
      </c>
    </row>
    <row r="285" spans="1:7" ht="15" customHeight="1">
      <c r="A285" s="1"/>
      <c r="B285" s="1"/>
      <c r="C285" s="1"/>
      <c r="D285" s="1"/>
      <c r="E285" s="119" t="s">
        <v>36</v>
      </c>
      <c r="F285" s="120"/>
      <c r="G285" s="2">
        <v>361.53</v>
      </c>
    </row>
    <row r="286" spans="1:7" ht="10" customHeight="1">
      <c r="A286" s="1"/>
      <c r="B286" s="1"/>
      <c r="C286" s="125" t="s">
        <v>1</v>
      </c>
      <c r="D286" s="126"/>
      <c r="E286" s="1"/>
      <c r="F286" s="1"/>
      <c r="G286" s="1"/>
    </row>
    <row r="287" spans="1:7" ht="20.149999999999999" customHeight="1">
      <c r="A287" s="127" t="s">
        <v>203</v>
      </c>
      <c r="B287" s="128"/>
      <c r="C287" s="128"/>
      <c r="D287" s="128"/>
      <c r="E287" s="128"/>
      <c r="F287" s="128"/>
      <c r="G287" s="128"/>
    </row>
    <row r="288" spans="1:7" ht="15" customHeight="1">
      <c r="A288" s="121" t="s">
        <v>103</v>
      </c>
      <c r="B288" s="122"/>
      <c r="C288" s="3" t="s">
        <v>4</v>
      </c>
      <c r="D288" s="3" t="s">
        <v>5</v>
      </c>
      <c r="E288" s="3" t="s">
        <v>6</v>
      </c>
      <c r="F288" s="3" t="s">
        <v>7</v>
      </c>
      <c r="G288" s="3" t="s">
        <v>8</v>
      </c>
    </row>
    <row r="289" spans="1:7" ht="15" customHeight="1">
      <c r="A289" s="4" t="s">
        <v>104</v>
      </c>
      <c r="B289" s="5" t="s">
        <v>105</v>
      </c>
      <c r="C289" s="4" t="s">
        <v>11</v>
      </c>
      <c r="D289" s="4" t="s">
        <v>25</v>
      </c>
      <c r="E289" s="6">
        <v>1</v>
      </c>
      <c r="F289" s="7">
        <v>0.7</v>
      </c>
      <c r="G289" s="7">
        <v>0.7</v>
      </c>
    </row>
    <row r="290" spans="1:7" ht="15" customHeight="1">
      <c r="A290" s="4" t="s">
        <v>106</v>
      </c>
      <c r="B290" s="5" t="s">
        <v>107</v>
      </c>
      <c r="C290" s="4" t="s">
        <v>11</v>
      </c>
      <c r="D290" s="4" t="s">
        <v>25</v>
      </c>
      <c r="E290" s="6">
        <v>1</v>
      </c>
      <c r="F290" s="7">
        <v>0.7</v>
      </c>
      <c r="G290" s="7">
        <v>0.7</v>
      </c>
    </row>
    <row r="291" spans="1:7" ht="15" customHeight="1">
      <c r="A291" s="4" t="s">
        <v>108</v>
      </c>
      <c r="B291" s="5" t="s">
        <v>109</v>
      </c>
      <c r="C291" s="4" t="s">
        <v>11</v>
      </c>
      <c r="D291" s="4" t="s">
        <v>25</v>
      </c>
      <c r="E291" s="6">
        <v>1</v>
      </c>
      <c r="F291" s="7">
        <v>0.35</v>
      </c>
      <c r="G291" s="7">
        <v>0.35</v>
      </c>
    </row>
    <row r="292" spans="1:7" ht="15" customHeight="1">
      <c r="A292" s="4" t="s">
        <v>110</v>
      </c>
      <c r="B292" s="5" t="s">
        <v>111</v>
      </c>
      <c r="C292" s="4" t="s">
        <v>11</v>
      </c>
      <c r="D292" s="4" t="s">
        <v>25</v>
      </c>
      <c r="E292" s="6">
        <v>1</v>
      </c>
      <c r="F292" s="7">
        <v>0.01</v>
      </c>
      <c r="G292" s="7">
        <v>0.01</v>
      </c>
    </row>
    <row r="293" spans="1:7" ht="15" customHeight="1">
      <c r="A293" s="1"/>
      <c r="B293" s="1"/>
      <c r="C293" s="1"/>
      <c r="D293" s="1"/>
      <c r="E293" s="123" t="s">
        <v>112</v>
      </c>
      <c r="F293" s="124"/>
      <c r="G293" s="8">
        <v>1.76</v>
      </c>
    </row>
    <row r="294" spans="1:7" ht="15" customHeight="1">
      <c r="A294" s="121" t="s">
        <v>37</v>
      </c>
      <c r="B294" s="122"/>
      <c r="C294" s="3" t="s">
        <v>4</v>
      </c>
      <c r="D294" s="3" t="s">
        <v>5</v>
      </c>
      <c r="E294" s="3" t="s">
        <v>6</v>
      </c>
      <c r="F294" s="3" t="s">
        <v>7</v>
      </c>
      <c r="G294" s="3" t="s">
        <v>8</v>
      </c>
    </row>
    <row r="295" spans="1:7" ht="15" customHeight="1">
      <c r="A295" s="4" t="s">
        <v>204</v>
      </c>
      <c r="B295" s="5" t="s">
        <v>205</v>
      </c>
      <c r="C295" s="4" t="s">
        <v>11</v>
      </c>
      <c r="D295" s="4" t="s">
        <v>25</v>
      </c>
      <c r="E295" s="6">
        <v>0.94</v>
      </c>
      <c r="F295" s="7">
        <v>6.3068999999999997</v>
      </c>
      <c r="G295" s="7">
        <v>5.93</v>
      </c>
    </row>
    <row r="296" spans="1:7" ht="15" customHeight="1">
      <c r="A296" s="1"/>
      <c r="B296" s="1"/>
      <c r="C296" s="1"/>
      <c r="D296" s="1"/>
      <c r="E296" s="123" t="s">
        <v>43</v>
      </c>
      <c r="F296" s="124"/>
      <c r="G296" s="8">
        <v>5.93</v>
      </c>
    </row>
    <row r="297" spans="1:7" ht="15" customHeight="1">
      <c r="A297" s="121" t="s">
        <v>3</v>
      </c>
      <c r="B297" s="122"/>
      <c r="C297" s="3" t="s">
        <v>4</v>
      </c>
      <c r="D297" s="3" t="s">
        <v>5</v>
      </c>
      <c r="E297" s="3" t="s">
        <v>6</v>
      </c>
      <c r="F297" s="3" t="s">
        <v>7</v>
      </c>
      <c r="G297" s="3" t="s">
        <v>8</v>
      </c>
    </row>
    <row r="298" spans="1:7" ht="20.149999999999999" customHeight="1">
      <c r="A298" s="4" t="s">
        <v>206</v>
      </c>
      <c r="B298" s="5" t="s">
        <v>207</v>
      </c>
      <c r="C298" s="4" t="s">
        <v>11</v>
      </c>
      <c r="D298" s="4" t="s">
        <v>25</v>
      </c>
      <c r="E298" s="6">
        <v>1</v>
      </c>
      <c r="F298" s="7">
        <v>1.1000000000000001</v>
      </c>
      <c r="G298" s="7">
        <v>1.1000000000000001</v>
      </c>
    </row>
    <row r="299" spans="1:7" ht="20.149999999999999" customHeight="1">
      <c r="A299" s="4" t="s">
        <v>208</v>
      </c>
      <c r="B299" s="5" t="s">
        <v>209</v>
      </c>
      <c r="C299" s="4" t="s">
        <v>11</v>
      </c>
      <c r="D299" s="4" t="s">
        <v>25</v>
      </c>
      <c r="E299" s="6">
        <v>1</v>
      </c>
      <c r="F299" s="7">
        <v>1.37</v>
      </c>
      <c r="G299" s="7">
        <v>1.37</v>
      </c>
    </row>
    <row r="300" spans="1:7" ht="15" customHeight="1">
      <c r="A300" s="1"/>
      <c r="B300" s="1"/>
      <c r="C300" s="1"/>
      <c r="D300" s="1"/>
      <c r="E300" s="123" t="s">
        <v>21</v>
      </c>
      <c r="F300" s="124"/>
      <c r="G300" s="8">
        <v>2.4700000000000002</v>
      </c>
    </row>
    <row r="301" spans="1:7" ht="15" customHeight="1">
      <c r="A301" s="121" t="s">
        <v>22</v>
      </c>
      <c r="B301" s="122"/>
      <c r="C301" s="3" t="s">
        <v>4</v>
      </c>
      <c r="D301" s="3" t="s">
        <v>5</v>
      </c>
      <c r="E301" s="3" t="s">
        <v>6</v>
      </c>
      <c r="F301" s="3" t="s">
        <v>7</v>
      </c>
      <c r="G301" s="3" t="s">
        <v>8</v>
      </c>
    </row>
    <row r="302" spans="1:7" ht="20.149999999999999" customHeight="1">
      <c r="A302" s="4" t="s">
        <v>210</v>
      </c>
      <c r="B302" s="5" t="s">
        <v>211</v>
      </c>
      <c r="C302" s="4" t="s">
        <v>11</v>
      </c>
      <c r="D302" s="4" t="s">
        <v>25</v>
      </c>
      <c r="E302" s="6">
        <v>1</v>
      </c>
      <c r="F302" s="7">
        <v>0.06</v>
      </c>
      <c r="G302" s="7">
        <v>0.06</v>
      </c>
    </row>
    <row r="303" spans="1:7" ht="15" customHeight="1">
      <c r="A303" s="1"/>
      <c r="B303" s="1"/>
      <c r="C303" s="1"/>
      <c r="D303" s="1"/>
      <c r="E303" s="123" t="s">
        <v>31</v>
      </c>
      <c r="F303" s="124"/>
      <c r="G303" s="8">
        <v>0.06</v>
      </c>
    </row>
    <row r="304" spans="1:7" ht="15" customHeight="1">
      <c r="A304" s="1"/>
      <c r="B304" s="1"/>
      <c r="C304" s="1"/>
      <c r="D304" s="1"/>
      <c r="E304" s="119" t="s">
        <v>32</v>
      </c>
      <c r="F304" s="120"/>
      <c r="G304" s="2">
        <v>9.86</v>
      </c>
    </row>
    <row r="305" spans="1:7" ht="15" customHeight="1">
      <c r="A305" s="1"/>
      <c r="B305" s="1"/>
      <c r="C305" s="1"/>
      <c r="D305" s="1"/>
      <c r="E305" s="119" t="s">
        <v>33</v>
      </c>
      <c r="F305" s="120"/>
      <c r="G305" s="2">
        <v>7.4</v>
      </c>
    </row>
    <row r="306" spans="1:7" ht="15" customHeight="1">
      <c r="A306" s="1"/>
      <c r="B306" s="1"/>
      <c r="C306" s="1"/>
      <c r="D306" s="1"/>
      <c r="E306" s="119" t="s">
        <v>34</v>
      </c>
      <c r="F306" s="120"/>
      <c r="G306" s="2">
        <v>17.260000000000002</v>
      </c>
    </row>
    <row r="307" spans="1:7" ht="15" customHeight="1">
      <c r="A307" s="1"/>
      <c r="B307" s="1"/>
      <c r="C307" s="1"/>
      <c r="D307" s="1"/>
      <c r="E307" s="119" t="s">
        <v>35</v>
      </c>
      <c r="F307" s="120"/>
      <c r="G307" s="2">
        <v>3.3155999999999999</v>
      </c>
    </row>
    <row r="308" spans="1:7" ht="15" customHeight="1">
      <c r="A308" s="1"/>
      <c r="B308" s="1"/>
      <c r="C308" s="1"/>
      <c r="D308" s="1"/>
      <c r="E308" s="119" t="s">
        <v>36</v>
      </c>
      <c r="F308" s="120"/>
      <c r="G308" s="2">
        <v>20.58</v>
      </c>
    </row>
    <row r="309" spans="1:7" ht="10" customHeight="1">
      <c r="A309" s="1"/>
      <c r="B309" s="1"/>
      <c r="C309" s="125" t="s">
        <v>1</v>
      </c>
      <c r="D309" s="126"/>
      <c r="E309" s="1"/>
      <c r="F309" s="1"/>
      <c r="G309" s="1"/>
    </row>
    <row r="310" spans="1:7" ht="20.149999999999999" customHeight="1">
      <c r="A310" s="127" t="s">
        <v>212</v>
      </c>
      <c r="B310" s="128"/>
      <c r="C310" s="128"/>
      <c r="D310" s="128"/>
      <c r="E310" s="128"/>
      <c r="F310" s="128"/>
      <c r="G310" s="128"/>
    </row>
    <row r="311" spans="1:7" ht="15" customHeight="1">
      <c r="A311" s="121" t="s">
        <v>37</v>
      </c>
      <c r="B311" s="122"/>
      <c r="C311" s="3" t="s">
        <v>4</v>
      </c>
      <c r="D311" s="3" t="s">
        <v>5</v>
      </c>
      <c r="E311" s="3" t="s">
        <v>6</v>
      </c>
      <c r="F311" s="3" t="s">
        <v>7</v>
      </c>
      <c r="G311" s="3" t="s">
        <v>8</v>
      </c>
    </row>
    <row r="312" spans="1:7" ht="15" customHeight="1">
      <c r="A312" s="4" t="s">
        <v>204</v>
      </c>
      <c r="B312" s="5" t="s">
        <v>205</v>
      </c>
      <c r="C312" s="4" t="s">
        <v>11</v>
      </c>
      <c r="D312" s="4" t="s">
        <v>25</v>
      </c>
      <c r="E312" s="6">
        <v>9.5879999999999993E-3</v>
      </c>
      <c r="F312" s="7">
        <v>6.3068999999999997</v>
      </c>
      <c r="G312" s="7">
        <v>0.06</v>
      </c>
    </row>
    <row r="313" spans="1:7" ht="15" customHeight="1">
      <c r="A313" s="1"/>
      <c r="B313" s="1"/>
      <c r="C313" s="1"/>
      <c r="D313" s="1"/>
      <c r="E313" s="123" t="s">
        <v>43</v>
      </c>
      <c r="F313" s="124"/>
      <c r="G313" s="8">
        <v>0.06</v>
      </c>
    </row>
    <row r="314" spans="1:7" ht="15" customHeight="1">
      <c r="A314" s="1"/>
      <c r="B314" s="1"/>
      <c r="C314" s="1"/>
      <c r="D314" s="1"/>
      <c r="E314" s="119" t="s">
        <v>32</v>
      </c>
      <c r="F314" s="120"/>
      <c r="G314" s="2">
        <v>0.06</v>
      </c>
    </row>
    <row r="315" spans="1:7" ht="15" customHeight="1">
      <c r="A315" s="1"/>
      <c r="B315" s="1"/>
      <c r="C315" s="1"/>
      <c r="D315" s="1"/>
      <c r="E315" s="119" t="s">
        <v>33</v>
      </c>
      <c r="F315" s="120"/>
      <c r="G315" s="2">
        <v>7.0000000000000007E-2</v>
      </c>
    </row>
    <row r="316" spans="1:7" ht="15" customHeight="1">
      <c r="A316" s="1"/>
      <c r="B316" s="1"/>
      <c r="C316" s="1"/>
      <c r="D316" s="1"/>
      <c r="E316" s="119" t="s">
        <v>34</v>
      </c>
      <c r="F316" s="120"/>
      <c r="G316" s="2">
        <v>0.13</v>
      </c>
    </row>
    <row r="317" spans="1:7" ht="15" customHeight="1">
      <c r="A317" s="1"/>
      <c r="B317" s="1"/>
      <c r="C317" s="1"/>
      <c r="D317" s="1"/>
      <c r="E317" s="119" t="s">
        <v>35</v>
      </c>
      <c r="F317" s="120"/>
      <c r="G317" s="2">
        <v>2.5000000000000001E-2</v>
      </c>
    </row>
    <row r="318" spans="1:7" ht="15" customHeight="1">
      <c r="A318" s="1"/>
      <c r="B318" s="1"/>
      <c r="C318" s="1"/>
      <c r="D318" s="1"/>
      <c r="E318" s="119" t="s">
        <v>36</v>
      </c>
      <c r="F318" s="120"/>
      <c r="G318" s="2">
        <v>0.16</v>
      </c>
    </row>
  </sheetData>
  <mergeCells count="242">
    <mergeCell ref="A10:B10"/>
    <mergeCell ref="E12:F12"/>
    <mergeCell ref="A13:B13"/>
    <mergeCell ref="E16:F16"/>
    <mergeCell ref="A17:B17"/>
    <mergeCell ref="A1:G1"/>
    <mergeCell ref="C2:D2"/>
    <mergeCell ref="A3:G3"/>
    <mergeCell ref="A4:B4"/>
    <mergeCell ref="E9:F9"/>
    <mergeCell ref="E24:F24"/>
    <mergeCell ref="C25:D25"/>
    <mergeCell ref="A26:G26"/>
    <mergeCell ref="A27:B27"/>
    <mergeCell ref="E29:F29"/>
    <mergeCell ref="E19:F19"/>
    <mergeCell ref="E20:F20"/>
    <mergeCell ref="E21:F21"/>
    <mergeCell ref="E22:F22"/>
    <mergeCell ref="E23:F23"/>
    <mergeCell ref="C35:D35"/>
    <mergeCell ref="A36:G36"/>
    <mergeCell ref="A37:B37"/>
    <mergeCell ref="E42:F42"/>
    <mergeCell ref="A43:B43"/>
    <mergeCell ref="E30:F30"/>
    <mergeCell ref="E31:F31"/>
    <mergeCell ref="E32:F32"/>
    <mergeCell ref="E33:F33"/>
    <mergeCell ref="E34:F34"/>
    <mergeCell ref="E53:F53"/>
    <mergeCell ref="E54:F54"/>
    <mergeCell ref="E55:F55"/>
    <mergeCell ref="E56:F56"/>
    <mergeCell ref="E57:F57"/>
    <mergeCell ref="E45:F45"/>
    <mergeCell ref="A46:B46"/>
    <mergeCell ref="E49:F49"/>
    <mergeCell ref="A50:B50"/>
    <mergeCell ref="E52:F52"/>
    <mergeCell ref="E64:F64"/>
    <mergeCell ref="E65:F65"/>
    <mergeCell ref="E66:F66"/>
    <mergeCell ref="E67:F67"/>
    <mergeCell ref="C68:D68"/>
    <mergeCell ref="C58:D58"/>
    <mergeCell ref="A59:G59"/>
    <mergeCell ref="A60:B60"/>
    <mergeCell ref="E62:F62"/>
    <mergeCell ref="E63:F63"/>
    <mergeCell ref="E81:F81"/>
    <mergeCell ref="E82:F82"/>
    <mergeCell ref="E83:F83"/>
    <mergeCell ref="E84:F84"/>
    <mergeCell ref="E85:F85"/>
    <mergeCell ref="A69:G69"/>
    <mergeCell ref="A70:B70"/>
    <mergeCell ref="E74:F74"/>
    <mergeCell ref="A75:B75"/>
    <mergeCell ref="E80:F80"/>
    <mergeCell ref="E96:F96"/>
    <mergeCell ref="A97:B97"/>
    <mergeCell ref="E100:F100"/>
    <mergeCell ref="A101:B101"/>
    <mergeCell ref="E103:F103"/>
    <mergeCell ref="C86:D86"/>
    <mergeCell ref="A87:G87"/>
    <mergeCell ref="A88:B88"/>
    <mergeCell ref="E93:F93"/>
    <mergeCell ref="A94:B94"/>
    <mergeCell ref="C109:D109"/>
    <mergeCell ref="A110:G110"/>
    <mergeCell ref="A111:B111"/>
    <mergeCell ref="E113:F113"/>
    <mergeCell ref="E114:F114"/>
    <mergeCell ref="E104:F104"/>
    <mergeCell ref="E105:F105"/>
    <mergeCell ref="E106:F106"/>
    <mergeCell ref="E107:F107"/>
    <mergeCell ref="E108:F108"/>
    <mergeCell ref="A120:G120"/>
    <mergeCell ref="A121:B121"/>
    <mergeCell ref="E126:F126"/>
    <mergeCell ref="E127:F127"/>
    <mergeCell ref="E128:F128"/>
    <mergeCell ref="E115:F115"/>
    <mergeCell ref="E116:F116"/>
    <mergeCell ref="E117:F117"/>
    <mergeCell ref="E118:F118"/>
    <mergeCell ref="C119:D119"/>
    <mergeCell ref="A134:B134"/>
    <mergeCell ref="E136:F136"/>
    <mergeCell ref="E137:F137"/>
    <mergeCell ref="E138:F138"/>
    <mergeCell ref="E139:F139"/>
    <mergeCell ref="E129:F129"/>
    <mergeCell ref="E130:F130"/>
    <mergeCell ref="E131:F131"/>
    <mergeCell ref="C132:D132"/>
    <mergeCell ref="A133:G133"/>
    <mergeCell ref="E146:F146"/>
    <mergeCell ref="E147:F147"/>
    <mergeCell ref="E148:F148"/>
    <mergeCell ref="E149:F149"/>
    <mergeCell ref="E150:F150"/>
    <mergeCell ref="E140:F140"/>
    <mergeCell ref="E141:F141"/>
    <mergeCell ref="C142:D142"/>
    <mergeCell ref="A143:G143"/>
    <mergeCell ref="A144:B144"/>
    <mergeCell ref="E157:F157"/>
    <mergeCell ref="E158:F158"/>
    <mergeCell ref="E159:F159"/>
    <mergeCell ref="E160:F160"/>
    <mergeCell ref="E161:F161"/>
    <mergeCell ref="E151:F151"/>
    <mergeCell ref="C152:D152"/>
    <mergeCell ref="A153:G153"/>
    <mergeCell ref="A154:B154"/>
    <mergeCell ref="E156:F156"/>
    <mergeCell ref="E168:F168"/>
    <mergeCell ref="E169:F169"/>
    <mergeCell ref="E170:F170"/>
    <mergeCell ref="E171:F171"/>
    <mergeCell ref="C172:D172"/>
    <mergeCell ref="C162:D162"/>
    <mergeCell ref="A163:G163"/>
    <mergeCell ref="A164:B164"/>
    <mergeCell ref="E166:F166"/>
    <mergeCell ref="E167:F167"/>
    <mergeCell ref="E180:F180"/>
    <mergeCell ref="E181:F181"/>
    <mergeCell ref="E182:F182"/>
    <mergeCell ref="C183:D183"/>
    <mergeCell ref="A184:G184"/>
    <mergeCell ref="A173:G173"/>
    <mergeCell ref="A174:B174"/>
    <mergeCell ref="E177:F177"/>
    <mergeCell ref="E178:F178"/>
    <mergeCell ref="E179:F179"/>
    <mergeCell ref="E197:F197"/>
    <mergeCell ref="A198:B198"/>
    <mergeCell ref="E200:F200"/>
    <mergeCell ref="E201:F201"/>
    <mergeCell ref="E202:F202"/>
    <mergeCell ref="A185:B185"/>
    <mergeCell ref="E190:F190"/>
    <mergeCell ref="A191:B191"/>
    <mergeCell ref="E193:F193"/>
    <mergeCell ref="A194:B194"/>
    <mergeCell ref="A208:B208"/>
    <mergeCell ref="E210:F210"/>
    <mergeCell ref="E211:F211"/>
    <mergeCell ref="E212:F212"/>
    <mergeCell ref="E213:F213"/>
    <mergeCell ref="E203:F203"/>
    <mergeCell ref="E204:F204"/>
    <mergeCell ref="E205:F205"/>
    <mergeCell ref="C206:D206"/>
    <mergeCell ref="A207:G207"/>
    <mergeCell ref="E223:F223"/>
    <mergeCell ref="E224:F224"/>
    <mergeCell ref="E225:F225"/>
    <mergeCell ref="E226:F226"/>
    <mergeCell ref="E227:F227"/>
    <mergeCell ref="E214:F214"/>
    <mergeCell ref="E215:F215"/>
    <mergeCell ref="C216:D216"/>
    <mergeCell ref="A217:G217"/>
    <mergeCell ref="A218:B218"/>
    <mergeCell ref="E234:F234"/>
    <mergeCell ref="E235:F235"/>
    <mergeCell ref="E236:F236"/>
    <mergeCell ref="E237:F237"/>
    <mergeCell ref="E238:F238"/>
    <mergeCell ref="E228:F228"/>
    <mergeCell ref="C229:D229"/>
    <mergeCell ref="A230:G230"/>
    <mergeCell ref="A231:B231"/>
    <mergeCell ref="E233:F233"/>
    <mergeCell ref="E245:F245"/>
    <mergeCell ref="E246:F246"/>
    <mergeCell ref="E247:F247"/>
    <mergeCell ref="E248:F248"/>
    <mergeCell ref="C249:D249"/>
    <mergeCell ref="C239:D239"/>
    <mergeCell ref="A240:G240"/>
    <mergeCell ref="A241:B241"/>
    <mergeCell ref="E243:F243"/>
    <mergeCell ref="E244:F244"/>
    <mergeCell ref="E256:F256"/>
    <mergeCell ref="E257:F257"/>
    <mergeCell ref="E258:F258"/>
    <mergeCell ref="C259:D259"/>
    <mergeCell ref="A260:G260"/>
    <mergeCell ref="A250:G250"/>
    <mergeCell ref="A251:B251"/>
    <mergeCell ref="E253:F253"/>
    <mergeCell ref="E254:F254"/>
    <mergeCell ref="E255:F255"/>
    <mergeCell ref="E267:F267"/>
    <mergeCell ref="E268:F268"/>
    <mergeCell ref="C269:D269"/>
    <mergeCell ref="A270:G270"/>
    <mergeCell ref="A271:B271"/>
    <mergeCell ref="A261:B261"/>
    <mergeCell ref="E263:F263"/>
    <mergeCell ref="E264:F264"/>
    <mergeCell ref="E265:F265"/>
    <mergeCell ref="E266:F266"/>
    <mergeCell ref="E283:F283"/>
    <mergeCell ref="E284:F284"/>
    <mergeCell ref="E285:F285"/>
    <mergeCell ref="C286:D286"/>
    <mergeCell ref="A287:G287"/>
    <mergeCell ref="E275:F275"/>
    <mergeCell ref="A276:B276"/>
    <mergeCell ref="E280:F280"/>
    <mergeCell ref="E281:F281"/>
    <mergeCell ref="E282:F282"/>
    <mergeCell ref="E300:F300"/>
    <mergeCell ref="A301:B301"/>
    <mergeCell ref="E303:F303"/>
    <mergeCell ref="E304:F304"/>
    <mergeCell ref="E305:F305"/>
    <mergeCell ref="A288:B288"/>
    <mergeCell ref="E293:F293"/>
    <mergeCell ref="A294:B294"/>
    <mergeCell ref="E296:F296"/>
    <mergeCell ref="A297:B297"/>
    <mergeCell ref="E317:F317"/>
    <mergeCell ref="E318:F318"/>
    <mergeCell ref="A311:B311"/>
    <mergeCell ref="E313:F313"/>
    <mergeCell ref="E314:F314"/>
    <mergeCell ref="E315:F315"/>
    <mergeCell ref="E316:F316"/>
    <mergeCell ref="E306:F306"/>
    <mergeCell ref="E307:F307"/>
    <mergeCell ref="E308:F308"/>
    <mergeCell ref="C309:D309"/>
    <mergeCell ref="A310:G310"/>
  </mergeCells>
  <pageMargins left="0.27559055118110237" right="0.27559055118110237" top="0.27559055118110237" bottom="0.27559055118110237" header="0" footer="0"/>
  <pageSetup paperSize="9" scale="85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H28"/>
  <sheetViews>
    <sheetView view="pageBreakPreview" zoomScale="60" zoomScaleNormal="100" workbookViewId="0">
      <selection activeCell="E17" sqref="E17"/>
    </sheetView>
  </sheetViews>
  <sheetFormatPr defaultRowHeight="14.5"/>
  <cols>
    <col min="1" max="1" width="12.1796875" customWidth="1"/>
    <col min="2" max="2" width="38.81640625" customWidth="1"/>
    <col min="3" max="3" width="17.54296875" customWidth="1"/>
    <col min="4" max="4" width="16.1796875" customWidth="1"/>
    <col min="5" max="5" width="15.81640625" customWidth="1"/>
    <col min="6" max="6" width="21.7265625" customWidth="1"/>
  </cols>
  <sheetData>
    <row r="1" spans="1:6" ht="92.15" customHeight="1">
      <c r="A1" s="103"/>
      <c r="B1" s="103"/>
      <c r="C1" s="103"/>
      <c r="D1" s="103"/>
      <c r="E1" s="103"/>
      <c r="F1" s="103"/>
    </row>
    <row r="2" spans="1:6" ht="16" customHeight="1">
      <c r="A2" s="30" t="s">
        <v>304</v>
      </c>
      <c r="B2" s="30" t="s">
        <v>305</v>
      </c>
      <c r="C2" s="30" t="s">
        <v>306</v>
      </c>
      <c r="D2" s="30" t="s">
        <v>307</v>
      </c>
      <c r="E2" s="30" t="s">
        <v>308</v>
      </c>
      <c r="F2" s="1"/>
    </row>
    <row r="3" spans="1:6" ht="12" customHeight="1">
      <c r="A3" s="94" t="s">
        <v>309</v>
      </c>
      <c r="B3" s="96" t="s">
        <v>310</v>
      </c>
      <c r="C3" s="101">
        <f>6584.79439502088*1.1921</f>
        <v>7849.7333983043909</v>
      </c>
      <c r="D3" s="31">
        <v>100</v>
      </c>
      <c r="E3" s="32"/>
      <c r="F3" s="1"/>
    </row>
    <row r="4" spans="1:6" ht="13" customHeight="1">
      <c r="A4" s="95"/>
      <c r="B4" s="97"/>
      <c r="C4" s="102"/>
      <c r="D4" s="33">
        <f>C3</f>
        <v>7849.7333983043909</v>
      </c>
      <c r="E4" s="34"/>
      <c r="F4" s="1"/>
    </row>
    <row r="5" spans="1:6" ht="12" customHeight="1">
      <c r="A5" s="94" t="s">
        <v>311</v>
      </c>
      <c r="B5" s="96" t="s">
        <v>312</v>
      </c>
      <c r="C5" s="101">
        <f>12992.8173461982*1.1921</f>
        <v>15488.737558402874</v>
      </c>
      <c r="D5" s="31">
        <v>100</v>
      </c>
      <c r="E5" s="32"/>
      <c r="F5" s="1"/>
    </row>
    <row r="6" spans="1:6" ht="13" customHeight="1">
      <c r="A6" s="95"/>
      <c r="B6" s="97"/>
      <c r="C6" s="102"/>
      <c r="D6" s="33">
        <f>C5</f>
        <v>15488.737558402874</v>
      </c>
      <c r="E6" s="34"/>
      <c r="F6" s="1"/>
    </row>
    <row r="7" spans="1:6" ht="12" customHeight="1">
      <c r="A7" s="94" t="s">
        <v>313</v>
      </c>
      <c r="B7" s="96" t="s">
        <v>314</v>
      </c>
      <c r="C7" s="101">
        <f>45229.2686187642*1.1921</f>
        <v>53917.811120428807</v>
      </c>
      <c r="D7" s="31">
        <v>40</v>
      </c>
      <c r="E7" s="31">
        <v>60</v>
      </c>
      <c r="F7" s="1"/>
    </row>
    <row r="8" spans="1:6" ht="13" customHeight="1">
      <c r="A8" s="95"/>
      <c r="B8" s="97"/>
      <c r="C8" s="102"/>
      <c r="D8" s="33">
        <f>C7*0.4</f>
        <v>21567.124448171526</v>
      </c>
      <c r="E8" s="33">
        <f>C7*0.6</f>
        <v>32350.686672257281</v>
      </c>
      <c r="F8" s="1"/>
    </row>
    <row r="9" spans="1:6" ht="12" customHeight="1">
      <c r="A9" s="94" t="s">
        <v>315</v>
      </c>
      <c r="B9" s="96" t="s">
        <v>316</v>
      </c>
      <c r="C9" s="98">
        <f>57306.75*1.1921</f>
        <v>68315.376674999992</v>
      </c>
      <c r="D9" s="31">
        <v>40</v>
      </c>
      <c r="E9" s="31">
        <v>60</v>
      </c>
      <c r="F9" s="1"/>
    </row>
    <row r="10" spans="1:6" ht="13" customHeight="1">
      <c r="A10" s="95"/>
      <c r="B10" s="97"/>
      <c r="C10" s="99"/>
      <c r="D10" s="33">
        <f>C9*0.4</f>
        <v>27326.150669999999</v>
      </c>
      <c r="E10" s="33">
        <f>C9*0.6</f>
        <v>40989.226004999997</v>
      </c>
      <c r="F10" s="1"/>
    </row>
    <row r="11" spans="1:6" ht="12" customHeight="1">
      <c r="A11" s="94" t="s">
        <v>317</v>
      </c>
      <c r="B11" s="96" t="s">
        <v>318</v>
      </c>
      <c r="C11" s="98">
        <f>14867.8005100167*1.1921</f>
        <v>17723.904987990907</v>
      </c>
      <c r="D11" s="32"/>
      <c r="E11" s="31">
        <v>100</v>
      </c>
      <c r="F11" s="1"/>
    </row>
    <row r="12" spans="1:6" ht="13" customHeight="1">
      <c r="A12" s="95"/>
      <c r="B12" s="97"/>
      <c r="C12" s="99"/>
      <c r="D12" s="34"/>
      <c r="E12" s="33">
        <f>C11</f>
        <v>17723.904987990907</v>
      </c>
      <c r="F12" s="1"/>
    </row>
    <row r="13" spans="1:6" ht="12" customHeight="1">
      <c r="A13" s="94" t="s">
        <v>319</v>
      </c>
      <c r="B13" s="96" t="s">
        <v>320</v>
      </c>
      <c r="C13" s="98">
        <f>1030.94*1.1921</f>
        <v>1228.9835740000001</v>
      </c>
      <c r="D13" s="32"/>
      <c r="E13" s="31">
        <v>100</v>
      </c>
      <c r="F13" s="1"/>
    </row>
    <row r="14" spans="1:6" ht="13" customHeight="1">
      <c r="A14" s="95"/>
      <c r="B14" s="97"/>
      <c r="C14" s="100"/>
      <c r="D14" s="34"/>
      <c r="E14" s="33">
        <f>C13</f>
        <v>1228.9835740000001</v>
      </c>
      <c r="F14" s="1"/>
    </row>
    <row r="15" spans="1:6" ht="12" customHeight="1">
      <c r="A15" s="88" t="s">
        <v>321</v>
      </c>
      <c r="B15" s="89"/>
      <c r="C15" s="86">
        <v>164524.534691507</v>
      </c>
      <c r="D15" s="35">
        <f>D4+D6+D8+D10</f>
        <v>72231.746074878785</v>
      </c>
      <c r="E15" s="36">
        <f>E8+E10+E12+E14</f>
        <v>92292.801239248176</v>
      </c>
      <c r="F15" s="1"/>
    </row>
    <row r="16" spans="1:6" ht="12" customHeight="1">
      <c r="A16" s="90" t="s">
        <v>322</v>
      </c>
      <c r="B16" s="91"/>
      <c r="C16" s="86"/>
      <c r="D16" s="35">
        <f>D15</f>
        <v>72231.746074878785</v>
      </c>
      <c r="E16" s="36">
        <v>164524.54</v>
      </c>
      <c r="F16" s="29"/>
    </row>
    <row r="17" spans="1:8" ht="12" customHeight="1">
      <c r="A17" s="90" t="s">
        <v>323</v>
      </c>
      <c r="B17" s="91"/>
      <c r="C17" s="86"/>
      <c r="D17" s="35">
        <f>D15/E16*100</f>
        <v>43.903326564461928</v>
      </c>
      <c r="E17" s="36">
        <f>E15/E16*100</f>
        <v>56.096677881152665</v>
      </c>
      <c r="F17" s="29"/>
    </row>
    <row r="18" spans="1:8" ht="13" customHeight="1">
      <c r="A18" s="92" t="s">
        <v>324</v>
      </c>
      <c r="B18" s="93"/>
      <c r="C18" s="87"/>
      <c r="D18" s="37">
        <f>D17</f>
        <v>43.903326564461928</v>
      </c>
      <c r="E18" s="38">
        <f>D18+E17</f>
        <v>100.00000444561459</v>
      </c>
      <c r="F18" s="1"/>
    </row>
    <row r="19" spans="1:8" ht="15" thickBot="1"/>
    <row r="20" spans="1:8">
      <c r="A20" s="81"/>
      <c r="B20" s="82"/>
      <c r="C20" s="82"/>
      <c r="D20" s="82"/>
      <c r="E20" s="83"/>
    </row>
    <row r="21" spans="1:8">
      <c r="A21" s="74"/>
      <c r="B21" s="75"/>
      <c r="C21" s="75"/>
      <c r="D21" s="75"/>
      <c r="E21" s="76"/>
    </row>
    <row r="22" spans="1:8">
      <c r="A22" s="84"/>
      <c r="B22" s="80"/>
      <c r="C22" s="80"/>
      <c r="D22" s="80"/>
      <c r="E22" s="85"/>
      <c r="F22" s="80"/>
      <c r="G22" s="80"/>
      <c r="H22" s="80"/>
    </row>
    <row r="23" spans="1:8">
      <c r="A23" s="74"/>
      <c r="B23" s="75"/>
      <c r="C23" s="75"/>
      <c r="D23" s="75"/>
      <c r="E23" s="76"/>
      <c r="F23" s="75"/>
      <c r="G23" s="75"/>
      <c r="H23" s="75"/>
    </row>
    <row r="24" spans="1:8">
      <c r="A24" s="74"/>
      <c r="B24" s="75"/>
      <c r="C24" s="75"/>
      <c r="D24" s="75"/>
      <c r="E24" s="76"/>
      <c r="F24" s="75"/>
      <c r="G24" s="75"/>
      <c r="H24" s="75"/>
    </row>
    <row r="25" spans="1:8">
      <c r="A25" s="74"/>
      <c r="B25" s="75"/>
      <c r="C25" s="75"/>
      <c r="D25" s="75"/>
      <c r="E25" s="76"/>
      <c r="F25" s="75"/>
      <c r="G25" s="75"/>
      <c r="H25" s="75"/>
    </row>
    <row r="26" spans="1:8">
      <c r="A26" s="74"/>
      <c r="B26" s="75"/>
      <c r="C26" s="75"/>
      <c r="D26" s="75"/>
      <c r="E26" s="76"/>
      <c r="F26" s="75"/>
      <c r="G26" s="75"/>
      <c r="H26" s="75"/>
    </row>
    <row r="27" spans="1:8">
      <c r="A27" s="74"/>
      <c r="B27" s="75"/>
      <c r="C27" s="75"/>
      <c r="D27" s="75"/>
      <c r="E27" s="76"/>
      <c r="F27" s="75"/>
      <c r="G27" s="75"/>
      <c r="H27" s="75"/>
    </row>
    <row r="28" spans="1:8" ht="15" thickBot="1">
      <c r="A28" s="77"/>
      <c r="B28" s="78"/>
      <c r="C28" s="78"/>
      <c r="D28" s="78"/>
      <c r="E28" s="79"/>
      <c r="F28" s="75"/>
      <c r="G28" s="75"/>
      <c r="H28" s="75"/>
    </row>
  </sheetData>
  <mergeCells count="24">
    <mergeCell ref="A1:F1"/>
    <mergeCell ref="A3:A4"/>
    <mergeCell ref="B3:B4"/>
    <mergeCell ref="C3:C4"/>
    <mergeCell ref="A5:A6"/>
    <mergeCell ref="B5:B6"/>
    <mergeCell ref="C5:C6"/>
    <mergeCell ref="A7:A8"/>
    <mergeCell ref="B7:B8"/>
    <mergeCell ref="C7:C8"/>
    <mergeCell ref="A9:A10"/>
    <mergeCell ref="B9:B10"/>
    <mergeCell ref="C9:C10"/>
    <mergeCell ref="A11:A12"/>
    <mergeCell ref="B11:B12"/>
    <mergeCell ref="C11:C12"/>
    <mergeCell ref="A13:A14"/>
    <mergeCell ref="B13:B14"/>
    <mergeCell ref="C13:C14"/>
    <mergeCell ref="C15:C18"/>
    <mergeCell ref="A15:B15"/>
    <mergeCell ref="A16:B16"/>
    <mergeCell ref="A17:B17"/>
    <mergeCell ref="A18:B18"/>
  </mergeCells>
  <printOptions horizontalCentered="1"/>
  <pageMargins left="1.6141732283464567" right="0.27559055118110237" top="1.1811023622047245" bottom="0.27559055118110237" header="0" footer="0"/>
  <pageSetup scale="85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D25"/>
  <sheetViews>
    <sheetView workbookViewId="0">
      <selection activeCell="B29" sqref="B29"/>
    </sheetView>
  </sheetViews>
  <sheetFormatPr defaultRowHeight="14.5"/>
  <cols>
    <col min="1" max="1" width="9.26953125" customWidth="1"/>
    <col min="2" max="2" width="60.26953125" customWidth="1"/>
    <col min="3" max="3" width="8.26953125" customWidth="1"/>
    <col min="4" max="4" width="37.453125" customWidth="1"/>
  </cols>
  <sheetData>
    <row r="1" spans="1:4" ht="92.15" customHeight="1">
      <c r="A1" s="103"/>
      <c r="B1" s="103"/>
      <c r="C1" s="103"/>
      <c r="D1" s="103"/>
    </row>
    <row r="2" spans="1:4" ht="12" customHeight="1">
      <c r="A2" s="1"/>
      <c r="B2" s="111" t="s">
        <v>0</v>
      </c>
      <c r="C2" s="112"/>
      <c r="D2" s="112"/>
    </row>
    <row r="3" spans="1:4" ht="15" customHeight="1">
      <c r="A3" s="39" t="s">
        <v>325</v>
      </c>
      <c r="B3" s="39" t="s">
        <v>326</v>
      </c>
      <c r="C3" s="39" t="s">
        <v>327</v>
      </c>
      <c r="D3" s="1"/>
    </row>
    <row r="4" spans="1:4" ht="8.15" customHeight="1">
      <c r="A4" s="40"/>
      <c r="B4" s="131" t="s">
        <v>1</v>
      </c>
      <c r="C4" s="132"/>
      <c r="D4" s="1"/>
    </row>
    <row r="5" spans="1:4" ht="13" customHeight="1">
      <c r="A5" s="40"/>
      <c r="B5" s="41" t="s">
        <v>328</v>
      </c>
      <c r="C5" s="40"/>
      <c r="D5" s="1"/>
    </row>
    <row r="6" spans="1:4" ht="13" customHeight="1">
      <c r="A6" s="42" t="s">
        <v>329</v>
      </c>
      <c r="B6" s="43" t="s">
        <v>330</v>
      </c>
      <c r="C6" s="44">
        <v>0.8</v>
      </c>
      <c r="D6" s="1"/>
    </row>
    <row r="7" spans="1:4" ht="13" customHeight="1">
      <c r="A7" s="42" t="s">
        <v>331</v>
      </c>
      <c r="B7" s="43" t="s">
        <v>332</v>
      </c>
      <c r="C7" s="44">
        <v>6.16</v>
      </c>
      <c r="D7" s="1"/>
    </row>
    <row r="8" spans="1:4" ht="15" customHeight="1">
      <c r="A8" s="40"/>
      <c r="B8" s="45" t="s">
        <v>333</v>
      </c>
      <c r="C8" s="46">
        <v>6.96</v>
      </c>
      <c r="D8" s="1"/>
    </row>
    <row r="9" spans="1:4" ht="15" customHeight="1">
      <c r="A9" s="40"/>
      <c r="B9" s="131" t="s">
        <v>334</v>
      </c>
      <c r="C9" s="132"/>
      <c r="D9" s="1"/>
    </row>
    <row r="10" spans="1:4" ht="8.15" customHeight="1">
      <c r="A10" s="40"/>
      <c r="B10" s="131" t="s">
        <v>1</v>
      </c>
      <c r="C10" s="132"/>
      <c r="D10" s="1"/>
    </row>
    <row r="11" spans="1:4" ht="13" customHeight="1">
      <c r="A11" s="40"/>
      <c r="B11" s="41" t="s">
        <v>335</v>
      </c>
      <c r="C11" s="40"/>
      <c r="D11" s="1"/>
    </row>
    <row r="12" spans="1:4" ht="13" customHeight="1">
      <c r="A12" s="42" t="s">
        <v>336</v>
      </c>
      <c r="B12" s="43" t="s">
        <v>337</v>
      </c>
      <c r="C12" s="44">
        <v>3</v>
      </c>
      <c r="D12" s="1"/>
    </row>
    <row r="13" spans="1:4" ht="13" customHeight="1">
      <c r="A13" s="42" t="s">
        <v>338</v>
      </c>
      <c r="B13" s="43" t="s">
        <v>339</v>
      </c>
      <c r="C13" s="44">
        <v>0.59</v>
      </c>
      <c r="D13" s="1"/>
    </row>
    <row r="14" spans="1:4" ht="13" customHeight="1">
      <c r="A14" s="42" t="s">
        <v>340</v>
      </c>
      <c r="B14" s="43" t="s">
        <v>341</v>
      </c>
      <c r="C14" s="44">
        <v>0.97</v>
      </c>
      <c r="D14" s="1"/>
    </row>
    <row r="15" spans="1:4" ht="15" customHeight="1">
      <c r="A15" s="40"/>
      <c r="B15" s="45" t="s">
        <v>333</v>
      </c>
      <c r="C15" s="46">
        <v>4.5599999999999996</v>
      </c>
      <c r="D15" s="1"/>
    </row>
    <row r="16" spans="1:4" ht="15" customHeight="1">
      <c r="A16" s="40"/>
      <c r="B16" s="131" t="s">
        <v>334</v>
      </c>
      <c r="C16" s="132"/>
      <c r="D16" s="1"/>
    </row>
    <row r="17" spans="1:4" ht="8.15" customHeight="1">
      <c r="A17" s="40"/>
      <c r="B17" s="131" t="s">
        <v>1</v>
      </c>
      <c r="C17" s="132"/>
      <c r="D17" s="1"/>
    </row>
    <row r="18" spans="1:4" ht="13" customHeight="1">
      <c r="A18" s="47" t="s">
        <v>342</v>
      </c>
      <c r="B18" s="41" t="s">
        <v>343</v>
      </c>
      <c r="C18" s="40"/>
      <c r="D18" s="1"/>
    </row>
    <row r="19" spans="1:4" ht="13" customHeight="1">
      <c r="A19" s="42" t="s">
        <v>1</v>
      </c>
      <c r="B19" s="43" t="s">
        <v>344</v>
      </c>
      <c r="C19" s="44">
        <v>3</v>
      </c>
      <c r="D19" s="1"/>
    </row>
    <row r="20" spans="1:4" ht="13" customHeight="1">
      <c r="A20" s="42" t="s">
        <v>1</v>
      </c>
      <c r="B20" s="43" t="s">
        <v>345</v>
      </c>
      <c r="C20" s="44">
        <v>2.5</v>
      </c>
      <c r="D20" s="1"/>
    </row>
    <row r="21" spans="1:4" ht="13" customHeight="1">
      <c r="A21" s="42" t="s">
        <v>1</v>
      </c>
      <c r="B21" s="43" t="s">
        <v>346</v>
      </c>
      <c r="C21" s="44">
        <v>0.65</v>
      </c>
      <c r="D21" s="1"/>
    </row>
    <row r="22" spans="1:4" ht="15" customHeight="1">
      <c r="A22" s="40"/>
      <c r="B22" s="45" t="s">
        <v>333</v>
      </c>
      <c r="C22" s="46">
        <v>6.15</v>
      </c>
      <c r="D22" s="1"/>
    </row>
    <row r="23" spans="1:4" ht="15" customHeight="1">
      <c r="A23" s="1"/>
      <c r="B23" s="111" t="s">
        <v>0</v>
      </c>
      <c r="C23" s="112"/>
      <c r="D23" s="1"/>
    </row>
    <row r="24" spans="1:4" ht="26.15" customHeight="1">
      <c r="A24" s="1"/>
      <c r="B24" s="133" t="s">
        <v>213</v>
      </c>
      <c r="C24" s="134"/>
      <c r="D24" s="1"/>
    </row>
    <row r="25" spans="1:4" ht="24" customHeight="1">
      <c r="A25" s="1"/>
      <c r="B25" s="133" t="s">
        <v>214</v>
      </c>
      <c r="C25" s="134"/>
      <c r="D25" s="134"/>
    </row>
  </sheetData>
  <mergeCells count="10">
    <mergeCell ref="A1:D1"/>
    <mergeCell ref="B2:D2"/>
    <mergeCell ref="B4:C4"/>
    <mergeCell ref="B9:C9"/>
    <mergeCell ref="B10:C10"/>
    <mergeCell ref="B16:C16"/>
    <mergeCell ref="B17:C17"/>
    <mergeCell ref="B23:C23"/>
    <mergeCell ref="B24:C24"/>
    <mergeCell ref="B25:D25"/>
  </mergeCells>
  <pageMargins left="0.27777777777777779" right="0.27777777777777779" top="0.27777777777777779" bottom="0.27777777777777779" header="0" footer="0"/>
  <pageSetup scale="85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E44"/>
  <sheetViews>
    <sheetView topLeftCell="A13" workbookViewId="0">
      <selection activeCell="B44" sqref="B44:E44"/>
    </sheetView>
  </sheetViews>
  <sheetFormatPr defaultRowHeight="14.5"/>
  <cols>
    <col min="1" max="1" width="9.26953125" customWidth="1"/>
    <col min="2" max="2" width="68.7265625" customWidth="1"/>
    <col min="3" max="3" width="8.81640625" customWidth="1"/>
    <col min="4" max="4" width="10.1796875" customWidth="1"/>
    <col min="5" max="5" width="18.26953125" customWidth="1"/>
  </cols>
  <sheetData>
    <row r="1" spans="1:5" ht="92.15" customHeight="1">
      <c r="A1" s="103"/>
      <c r="B1" s="103"/>
      <c r="C1" s="103"/>
      <c r="D1" s="103"/>
      <c r="E1" s="103"/>
    </row>
    <row r="2" spans="1:5" ht="12" customHeight="1">
      <c r="A2" s="1"/>
      <c r="B2" s="111" t="s">
        <v>0</v>
      </c>
      <c r="C2" s="112"/>
      <c r="D2" s="1"/>
      <c r="E2" s="1"/>
    </row>
    <row r="3" spans="1:5" ht="15" customHeight="1">
      <c r="A3" s="48" t="s">
        <v>347</v>
      </c>
      <c r="B3" s="48" t="s">
        <v>348</v>
      </c>
      <c r="C3" s="49" t="s">
        <v>349</v>
      </c>
      <c r="D3" s="48" t="s">
        <v>350</v>
      </c>
      <c r="E3" s="1"/>
    </row>
    <row r="4" spans="1:5" ht="12" customHeight="1">
      <c r="A4" s="50"/>
      <c r="B4" s="135" t="s">
        <v>351</v>
      </c>
      <c r="C4" s="136"/>
      <c r="D4" s="50"/>
      <c r="E4" s="1"/>
    </row>
    <row r="5" spans="1:5" ht="13" customHeight="1">
      <c r="A5" s="51" t="s">
        <v>352</v>
      </c>
      <c r="B5" s="52" t="s">
        <v>353</v>
      </c>
      <c r="C5" s="50"/>
      <c r="D5" s="50"/>
      <c r="E5" s="1"/>
    </row>
    <row r="6" spans="1:5" ht="13" customHeight="1">
      <c r="A6" s="53" t="s">
        <v>354</v>
      </c>
      <c r="B6" s="54" t="s">
        <v>355</v>
      </c>
      <c r="C6" s="55">
        <v>20</v>
      </c>
      <c r="D6" s="55">
        <v>20</v>
      </c>
      <c r="E6" s="1"/>
    </row>
    <row r="7" spans="1:5" ht="13" customHeight="1">
      <c r="A7" s="53" t="s">
        <v>356</v>
      </c>
      <c r="B7" s="54" t="s">
        <v>357</v>
      </c>
      <c r="C7" s="55">
        <v>1.5</v>
      </c>
      <c r="D7" s="55">
        <v>1.5</v>
      </c>
      <c r="E7" s="1"/>
    </row>
    <row r="8" spans="1:5" ht="13" customHeight="1">
      <c r="A8" s="53" t="s">
        <v>358</v>
      </c>
      <c r="B8" s="54" t="s">
        <v>359</v>
      </c>
      <c r="C8" s="55">
        <v>1</v>
      </c>
      <c r="D8" s="55">
        <v>1</v>
      </c>
      <c r="E8" s="1"/>
    </row>
    <row r="9" spans="1:5" ht="13" customHeight="1">
      <c r="A9" s="53" t="s">
        <v>360</v>
      </c>
      <c r="B9" s="54" t="s">
        <v>361</v>
      </c>
      <c r="C9" s="55">
        <v>0.2</v>
      </c>
      <c r="D9" s="55">
        <v>0.2</v>
      </c>
      <c r="E9" s="1"/>
    </row>
    <row r="10" spans="1:5" ht="13" customHeight="1">
      <c r="A10" s="53" t="s">
        <v>362</v>
      </c>
      <c r="B10" s="54" t="s">
        <v>363</v>
      </c>
      <c r="C10" s="55">
        <v>0.6</v>
      </c>
      <c r="D10" s="55">
        <v>0.6</v>
      </c>
      <c r="E10" s="1"/>
    </row>
    <row r="11" spans="1:5" ht="13" customHeight="1">
      <c r="A11" s="53" t="s">
        <v>364</v>
      </c>
      <c r="B11" s="54" t="s">
        <v>365</v>
      </c>
      <c r="C11" s="55">
        <v>2.5</v>
      </c>
      <c r="D11" s="55">
        <v>2.5</v>
      </c>
      <c r="E11" s="1"/>
    </row>
    <row r="12" spans="1:5" ht="13" customHeight="1">
      <c r="A12" s="53" t="s">
        <v>366</v>
      </c>
      <c r="B12" s="54" t="s">
        <v>367</v>
      </c>
      <c r="C12" s="55">
        <v>3</v>
      </c>
      <c r="D12" s="55">
        <v>3</v>
      </c>
      <c r="E12" s="1"/>
    </row>
    <row r="13" spans="1:5" ht="13" customHeight="1">
      <c r="A13" s="53" t="s">
        <v>368</v>
      </c>
      <c r="B13" s="54" t="s">
        <v>369</v>
      </c>
      <c r="C13" s="55">
        <v>8</v>
      </c>
      <c r="D13" s="55">
        <v>8</v>
      </c>
      <c r="E13" s="1"/>
    </row>
    <row r="14" spans="1:5" ht="13" customHeight="1">
      <c r="A14" s="53" t="s">
        <v>370</v>
      </c>
      <c r="B14" s="54" t="s">
        <v>371</v>
      </c>
      <c r="C14" s="55">
        <v>0</v>
      </c>
      <c r="D14" s="55">
        <v>0</v>
      </c>
      <c r="E14" s="1"/>
    </row>
    <row r="15" spans="1:5" ht="15" customHeight="1">
      <c r="A15" s="50"/>
      <c r="B15" s="56" t="s">
        <v>372</v>
      </c>
      <c r="C15" s="57">
        <v>36.799999999999997</v>
      </c>
      <c r="D15" s="57">
        <v>36.799999999999997</v>
      </c>
      <c r="E15" s="1"/>
    </row>
    <row r="16" spans="1:5" ht="12" customHeight="1">
      <c r="A16" s="50"/>
      <c r="B16" s="135" t="s">
        <v>351</v>
      </c>
      <c r="C16" s="136"/>
      <c r="D16" s="50"/>
      <c r="E16" s="1"/>
    </row>
    <row r="17" spans="1:5" ht="13" customHeight="1">
      <c r="A17" s="51" t="s">
        <v>373</v>
      </c>
      <c r="B17" s="52" t="s">
        <v>374</v>
      </c>
      <c r="C17" s="50"/>
      <c r="D17" s="50"/>
      <c r="E17" s="1"/>
    </row>
    <row r="18" spans="1:5" ht="13" customHeight="1">
      <c r="A18" s="53" t="s">
        <v>375</v>
      </c>
      <c r="B18" s="54" t="s">
        <v>376</v>
      </c>
      <c r="C18" s="55">
        <v>18.03</v>
      </c>
      <c r="D18" s="55">
        <v>0</v>
      </c>
      <c r="E18" s="1"/>
    </row>
    <row r="19" spans="1:5" ht="13" customHeight="1">
      <c r="A19" s="53" t="s">
        <v>377</v>
      </c>
      <c r="B19" s="54" t="s">
        <v>378</v>
      </c>
      <c r="C19" s="55">
        <v>4.3099999999999996</v>
      </c>
      <c r="D19" s="55">
        <v>0</v>
      </c>
      <c r="E19" s="1"/>
    </row>
    <row r="20" spans="1:5" ht="13" customHeight="1">
      <c r="A20" s="53" t="s">
        <v>379</v>
      </c>
      <c r="B20" s="54" t="s">
        <v>380</v>
      </c>
      <c r="C20" s="55">
        <v>0.92</v>
      </c>
      <c r="D20" s="55">
        <v>0.71</v>
      </c>
      <c r="E20" s="1"/>
    </row>
    <row r="21" spans="1:5" ht="13" customHeight="1">
      <c r="A21" s="53" t="s">
        <v>381</v>
      </c>
      <c r="B21" s="54" t="s">
        <v>382</v>
      </c>
      <c r="C21" s="55">
        <v>10.8</v>
      </c>
      <c r="D21" s="55">
        <v>8.33</v>
      </c>
      <c r="E21" s="1"/>
    </row>
    <row r="22" spans="1:5" ht="13" customHeight="1">
      <c r="A22" s="53" t="s">
        <v>383</v>
      </c>
      <c r="B22" s="54" t="s">
        <v>384</v>
      </c>
      <c r="C22" s="55">
        <v>7.0000000000000007E-2</v>
      </c>
      <c r="D22" s="55">
        <v>0.06</v>
      </c>
      <c r="E22" s="1"/>
    </row>
    <row r="23" spans="1:5" ht="13" customHeight="1">
      <c r="A23" s="53" t="s">
        <v>385</v>
      </c>
      <c r="B23" s="54" t="s">
        <v>386</v>
      </c>
      <c r="C23" s="55">
        <v>0.72</v>
      </c>
      <c r="D23" s="55">
        <v>0.56000000000000005</v>
      </c>
      <c r="E23" s="1"/>
    </row>
    <row r="24" spans="1:5" ht="13" customHeight="1">
      <c r="A24" s="53" t="s">
        <v>387</v>
      </c>
      <c r="B24" s="54" t="s">
        <v>388</v>
      </c>
      <c r="C24" s="55">
        <v>1.99</v>
      </c>
      <c r="D24" s="55">
        <v>0</v>
      </c>
      <c r="E24" s="1"/>
    </row>
    <row r="25" spans="1:5" ht="13" customHeight="1">
      <c r="A25" s="53" t="s">
        <v>389</v>
      </c>
      <c r="B25" s="54" t="s">
        <v>390</v>
      </c>
      <c r="C25" s="55">
        <v>0.11</v>
      </c>
      <c r="D25" s="55">
        <v>0.09</v>
      </c>
      <c r="E25" s="1"/>
    </row>
    <row r="26" spans="1:5" ht="13" customHeight="1">
      <c r="A26" s="53" t="s">
        <v>391</v>
      </c>
      <c r="B26" s="54" t="s">
        <v>392</v>
      </c>
      <c r="C26" s="55">
        <v>14.2</v>
      </c>
      <c r="D26" s="55">
        <v>10.95</v>
      </c>
      <c r="E26" s="1"/>
    </row>
    <row r="27" spans="1:5" ht="13" customHeight="1">
      <c r="A27" s="53" t="s">
        <v>393</v>
      </c>
      <c r="B27" s="54" t="s">
        <v>394</v>
      </c>
      <c r="C27" s="55">
        <v>0.03</v>
      </c>
      <c r="D27" s="55">
        <v>0.02</v>
      </c>
      <c r="E27" s="1"/>
    </row>
    <row r="28" spans="1:5" ht="15" customHeight="1">
      <c r="A28" s="50"/>
      <c r="B28" s="56" t="s">
        <v>372</v>
      </c>
      <c r="C28" s="57">
        <v>51.180000000000007</v>
      </c>
      <c r="D28" s="57">
        <v>20.72</v>
      </c>
      <c r="E28" s="1"/>
    </row>
    <row r="29" spans="1:5" ht="12" customHeight="1">
      <c r="A29" s="50"/>
      <c r="B29" s="135" t="s">
        <v>351</v>
      </c>
      <c r="C29" s="136"/>
      <c r="D29" s="50"/>
      <c r="E29" s="1"/>
    </row>
    <row r="30" spans="1:5" ht="13" customHeight="1">
      <c r="A30" s="51" t="s">
        <v>395</v>
      </c>
      <c r="B30" s="52" t="s">
        <v>396</v>
      </c>
      <c r="C30" s="50"/>
      <c r="D30" s="50"/>
      <c r="E30" s="1"/>
    </row>
    <row r="31" spans="1:5" ht="13" customHeight="1">
      <c r="A31" s="53" t="s">
        <v>397</v>
      </c>
      <c r="B31" s="54" t="s">
        <v>398</v>
      </c>
      <c r="C31" s="55">
        <v>4.66</v>
      </c>
      <c r="D31" s="55">
        <v>3.6</v>
      </c>
      <c r="E31" s="1"/>
    </row>
    <row r="32" spans="1:5" ht="13" customHeight="1">
      <c r="A32" s="53" t="s">
        <v>399</v>
      </c>
      <c r="B32" s="54" t="s">
        <v>400</v>
      </c>
      <c r="C32" s="55">
        <v>0.11</v>
      </c>
      <c r="D32" s="55">
        <v>0.08</v>
      </c>
      <c r="E32" s="1"/>
    </row>
    <row r="33" spans="1:5" ht="13" customHeight="1">
      <c r="A33" s="53" t="s">
        <v>401</v>
      </c>
      <c r="B33" s="54" t="s">
        <v>402</v>
      </c>
      <c r="C33" s="55">
        <v>0</v>
      </c>
      <c r="D33" s="55">
        <v>0</v>
      </c>
      <c r="E33" s="1"/>
    </row>
    <row r="34" spans="1:5" ht="13" customHeight="1">
      <c r="A34" s="53" t="s">
        <v>403</v>
      </c>
      <c r="B34" s="54" t="s">
        <v>404</v>
      </c>
      <c r="C34" s="55">
        <v>5.16</v>
      </c>
      <c r="D34" s="55">
        <v>3.99</v>
      </c>
      <c r="E34" s="1"/>
    </row>
    <row r="35" spans="1:5" ht="13" customHeight="1">
      <c r="A35" s="53" t="s">
        <v>405</v>
      </c>
      <c r="B35" s="54" t="s">
        <v>406</v>
      </c>
      <c r="C35" s="55">
        <v>0.39</v>
      </c>
      <c r="D35" s="55">
        <v>0.3</v>
      </c>
      <c r="E35" s="1"/>
    </row>
    <row r="36" spans="1:5" ht="15" customHeight="1">
      <c r="A36" s="50"/>
      <c r="B36" s="56" t="s">
        <v>372</v>
      </c>
      <c r="C36" s="57">
        <v>10.32</v>
      </c>
      <c r="D36" s="57">
        <v>7.97</v>
      </c>
      <c r="E36" s="1"/>
    </row>
    <row r="37" spans="1:5" ht="12" customHeight="1">
      <c r="A37" s="50"/>
      <c r="B37" s="135" t="s">
        <v>351</v>
      </c>
      <c r="C37" s="136"/>
      <c r="D37" s="50"/>
      <c r="E37" s="1"/>
    </row>
    <row r="38" spans="1:5" ht="13" customHeight="1">
      <c r="A38" s="51" t="s">
        <v>407</v>
      </c>
      <c r="B38" s="52" t="s">
        <v>408</v>
      </c>
      <c r="C38" s="50"/>
      <c r="D38" s="50"/>
      <c r="E38" s="1"/>
    </row>
    <row r="39" spans="1:5" ht="13" customHeight="1">
      <c r="A39" s="53" t="s">
        <v>409</v>
      </c>
      <c r="B39" s="54" t="s">
        <v>410</v>
      </c>
      <c r="C39" s="55">
        <v>18.829999999999998</v>
      </c>
      <c r="D39" s="55">
        <v>7.62</v>
      </c>
      <c r="E39" s="1"/>
    </row>
    <row r="40" spans="1:5" ht="27.75" customHeight="1">
      <c r="A40" s="53" t="s">
        <v>411</v>
      </c>
      <c r="B40" s="54" t="s">
        <v>412</v>
      </c>
      <c r="C40" s="55">
        <v>0.41</v>
      </c>
      <c r="D40" s="55">
        <v>0.32</v>
      </c>
      <c r="E40" s="1"/>
    </row>
    <row r="41" spans="1:5" ht="15" customHeight="1">
      <c r="A41" s="50"/>
      <c r="B41" s="56" t="s">
        <v>372</v>
      </c>
      <c r="C41" s="57">
        <v>19.239999999999998</v>
      </c>
      <c r="D41" s="57">
        <v>7.94</v>
      </c>
      <c r="E41" s="1"/>
    </row>
    <row r="42" spans="1:5" ht="15" customHeight="1">
      <c r="A42" s="1"/>
      <c r="B42" s="111" t="s">
        <v>0</v>
      </c>
      <c r="C42" s="112"/>
      <c r="D42" s="1"/>
      <c r="E42" s="1"/>
    </row>
    <row r="43" spans="1:5" ht="37" customHeight="1">
      <c r="A43" s="1"/>
      <c r="B43" s="133" t="s">
        <v>215</v>
      </c>
      <c r="C43" s="134"/>
      <c r="D43" s="134"/>
      <c r="E43" s="1"/>
    </row>
    <row r="44" spans="1:5" ht="24" customHeight="1">
      <c r="A44" s="1"/>
      <c r="B44" s="133" t="s">
        <v>216</v>
      </c>
      <c r="C44" s="134"/>
      <c r="D44" s="134"/>
      <c r="E44" s="134"/>
    </row>
  </sheetData>
  <mergeCells count="9">
    <mergeCell ref="B37:C37"/>
    <mergeCell ref="B42:C42"/>
    <mergeCell ref="B43:D43"/>
    <mergeCell ref="B44:E44"/>
    <mergeCell ref="A1:E1"/>
    <mergeCell ref="B2:C2"/>
    <mergeCell ref="B4:C4"/>
    <mergeCell ref="B16:C16"/>
    <mergeCell ref="B29:C29"/>
  </mergeCells>
  <pageMargins left="0.27777777777777779" right="0.27777777777777779" top="0.27777777777777779" bottom="0.27777777777777779" header="0" footer="0"/>
  <pageSetup scale="8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10</vt:i4>
      </vt:variant>
    </vt:vector>
  </HeadingPairs>
  <TitlesOfParts>
    <vt:vector size="17" baseType="lpstr">
      <vt:lpstr>ORCAMENTO</vt:lpstr>
      <vt:lpstr>RESUMO</vt:lpstr>
      <vt:lpstr>COMPOSICOES</vt:lpstr>
      <vt:lpstr>COMPOSICOES AUXILIARES</vt:lpstr>
      <vt:lpstr>CRONOGRAMA</vt:lpstr>
      <vt:lpstr>BDI</vt:lpstr>
      <vt:lpstr>ENCARGOS SOCIAIS</vt:lpstr>
      <vt:lpstr>CRONOGRAMA!Area_de_impressao</vt:lpstr>
      <vt:lpstr>JR_PAGE_ANCHOR_0_1</vt:lpstr>
      <vt:lpstr>JR_PAGE_ANCHOR_1_1</vt:lpstr>
      <vt:lpstr>JR_PAGE_ANCHOR_2_1</vt:lpstr>
      <vt:lpstr>JR_PAGE_ANCHOR_3_1</vt:lpstr>
      <vt:lpstr>JR_PAGE_ANCHOR_4_1</vt:lpstr>
      <vt:lpstr>JR_PAGE_ANCHOR_5_1</vt:lpstr>
      <vt:lpstr>JR_PAGE_ANCHOR_6_1</vt:lpstr>
      <vt:lpstr>COMPOSICOES!Titulos_de_impressao</vt:lpstr>
      <vt:lpstr>'COMPOSICOES AUXILIARES'!Titulos_de_impressao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2026-05-20T12:59:06Z</dcterms:modified>
</cp:coreProperties>
</file>