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ulte\Desktop\"/>
    </mc:Choice>
  </mc:AlternateContent>
  <xr:revisionPtr revIDLastSave="0" documentId="8_{E81B70C2-840A-4737-8BA7-AFF65DF8975F}" xr6:coauthVersionLast="47" xr6:coauthVersionMax="47" xr10:uidLastSave="{00000000-0000-0000-0000-000000000000}"/>
  <bookViews>
    <workbookView xWindow="-108" yWindow="-108" windowWidth="23256" windowHeight="12456" activeTab="3" xr2:uid="{85154086-0350-4A02-9798-6A9B86B14B27}"/>
  </bookViews>
  <sheets>
    <sheet name="Aurimas" sheetId="5" r:id="rId1"/>
    <sheet name="Robert" sheetId="6" r:id="rId2"/>
    <sheet name="Dominykas" sheetId="1" r:id="rId3"/>
    <sheet name="Laik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E9" i="4"/>
  <c r="D9" i="4"/>
  <c r="C9" i="4"/>
  <c r="E6" i="4"/>
  <c r="D6" i="4"/>
  <c r="E7" i="4"/>
  <c r="D7" i="4"/>
  <c r="C7" i="4"/>
  <c r="E5" i="4"/>
  <c r="D5" i="4"/>
  <c r="C5" i="4"/>
  <c r="C11" i="6"/>
  <c r="B11" i="6"/>
  <c r="C10" i="6"/>
  <c r="D10" i="6" s="1"/>
  <c r="B10" i="6"/>
  <c r="C9" i="6"/>
  <c r="B9" i="6"/>
  <c r="C8" i="6"/>
  <c r="B8" i="6"/>
  <c r="C7" i="6"/>
  <c r="D7" i="6" s="1"/>
  <c r="B7" i="6"/>
  <c r="C6" i="6"/>
  <c r="B6" i="6"/>
  <c r="A11" i="6"/>
  <c r="A10" i="6"/>
  <c r="A9" i="6"/>
  <c r="A8" i="6"/>
  <c r="A7" i="6"/>
  <c r="A6" i="6"/>
  <c r="D7" i="5"/>
  <c r="D8" i="5"/>
  <c r="D9" i="5"/>
  <c r="D10" i="5"/>
  <c r="D11" i="5"/>
  <c r="C11" i="5"/>
  <c r="C10" i="5"/>
  <c r="B11" i="5"/>
  <c r="B10" i="5"/>
  <c r="C9" i="5"/>
  <c r="B9" i="5"/>
  <c r="C8" i="5"/>
  <c r="C7" i="5"/>
  <c r="B7" i="5"/>
  <c r="C6" i="5"/>
  <c r="B6" i="5"/>
  <c r="A11" i="5"/>
  <c r="A10" i="5"/>
  <c r="A9" i="5"/>
  <c r="A8" i="5"/>
  <c r="A7" i="5"/>
  <c r="A6" i="5"/>
  <c r="B8" i="5"/>
  <c r="A9" i="1"/>
  <c r="A8" i="1"/>
  <c r="A7" i="1"/>
  <c r="A6" i="1"/>
  <c r="D8" i="1"/>
  <c r="D9" i="1"/>
  <c r="C9" i="1"/>
  <c r="B9" i="1"/>
  <c r="C8" i="1"/>
  <c r="B8" i="1"/>
  <c r="C7" i="1"/>
  <c r="D7" i="1" s="1"/>
  <c r="B7" i="1"/>
  <c r="B6" i="1"/>
  <c r="C6" i="1"/>
  <c r="D6" i="1" s="1"/>
  <c r="D11" i="6" l="1"/>
  <c r="D9" i="6"/>
  <c r="D8" i="6"/>
  <c r="D6" i="6"/>
  <c r="D6" i="5"/>
</calcChain>
</file>

<file path=xl/sharedStrings.xml><?xml version="1.0" encoding="utf-8"?>
<sst xmlns="http://schemas.openxmlformats.org/spreadsheetml/2006/main" count="71" uniqueCount="37">
  <si>
    <t>Kodo peržiūra, Programavimas</t>
  </si>
  <si>
    <t>PSP veikla, Komandinis darbas</t>
  </si>
  <si>
    <t>Programavimas</t>
  </si>
  <si>
    <t>Sujungti filtrai su Front-end</t>
  </si>
  <si>
    <t>Filtrų cpp failai</t>
  </si>
  <si>
    <t>Klasių diagrama</t>
  </si>
  <si>
    <t>Sujungiau Backend su Frontend</t>
  </si>
  <si>
    <t>Data:</t>
  </si>
  <si>
    <t>Vardas</t>
  </si>
  <si>
    <t>Nuo:</t>
  </si>
  <si>
    <t>Iki:</t>
  </si>
  <si>
    <t>Viso:</t>
  </si>
  <si>
    <t>Veikla:</t>
  </si>
  <si>
    <t>Komentarai:</t>
  </si>
  <si>
    <t>Pavardė</t>
  </si>
  <si>
    <t>Dominykas</t>
  </si>
  <si>
    <t>Pavlavičius</t>
  </si>
  <si>
    <t>Aurimas</t>
  </si>
  <si>
    <t>Vižinis</t>
  </si>
  <si>
    <t>Planavimas, PSP veikla</t>
  </si>
  <si>
    <t>Atsiskaitymas</t>
  </si>
  <si>
    <t>PSP veikla</t>
  </si>
  <si>
    <t>Frontend dalies programavimas</t>
  </si>
  <si>
    <t>UML diagramos, pildoma laiko fiksavimo lentelė</t>
  </si>
  <si>
    <t>Klaidų taisymas: readme, UML diagramų taisymas</t>
  </si>
  <si>
    <t>Frontend dalies koregavimas bei atnaujinimas</t>
  </si>
  <si>
    <t>Front-End pakeitimas</t>
  </si>
  <si>
    <t xml:space="preserve">Robert </t>
  </si>
  <si>
    <t>Šatkevič</t>
  </si>
  <si>
    <t xml:space="preserve">Programavimas </t>
  </si>
  <si>
    <t>Projektavimas, Programavimas</t>
  </si>
  <si>
    <t>Backend dalies kodavimas (DAO, service, model)</t>
  </si>
  <si>
    <t>Exportavimo feature</t>
  </si>
  <si>
    <t>Tobulinimas esamų klasių</t>
  </si>
  <si>
    <t>Veiklos:</t>
  </si>
  <si>
    <t>Robert</t>
  </si>
  <si>
    <t>Projektui skirtas laikas: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</si>
</sst>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h:mm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5" xfId="0" applyBorder="1"/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top"/>
    </xf>
    <xf numFmtId="0" fontId="5" fillId="3" borderId="9" xfId="0" applyFont="1" applyFill="1" applyBorder="1" applyAlignment="1">
      <alignment vertical="center"/>
    </xf>
    <xf numFmtId="169" fontId="2" fillId="3" borderId="6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69" fontId="2" fillId="3" borderId="8" xfId="0" applyNumberFormat="1" applyFont="1" applyFill="1" applyBorder="1" applyAlignment="1">
      <alignment horizontal="center" vertical="center"/>
    </xf>
    <xf numFmtId="169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14" fontId="1" fillId="4" borderId="9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9" fontId="2" fillId="5" borderId="10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69" fontId="2" fillId="5" borderId="1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top"/>
    </xf>
    <xf numFmtId="0" fontId="5" fillId="5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center" vertical="center"/>
    </xf>
    <xf numFmtId="169" fontId="2" fillId="7" borderId="10" xfId="0" applyNumberFormat="1" applyFont="1" applyFill="1" applyBorder="1" applyAlignment="1">
      <alignment horizontal="center" vertical="center"/>
    </xf>
    <xf numFmtId="169" fontId="2" fillId="7" borderId="11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vertical="top"/>
    </xf>
    <xf numFmtId="0" fontId="5" fillId="7" borderId="9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1" fontId="2" fillId="7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4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1" fontId="2" fillId="8" borderId="6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2" fillId="8" borderId="11" xfId="0" applyNumberFormat="1" applyFont="1" applyFill="1" applyBorder="1" applyAlignment="1">
      <alignment horizontal="center" vertical="center"/>
    </xf>
    <xf numFmtId="1" fontId="2" fillId="8" borderId="11" xfId="0" applyNumberFormat="1" applyFont="1" applyFill="1" applyBorder="1"/>
    <xf numFmtId="1" fontId="2" fillId="8" borderId="1" xfId="0" applyNumberFormat="1" applyFont="1" applyFill="1" applyBorder="1"/>
    <xf numFmtId="0" fontId="4" fillId="9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821E-1509-437E-9735-DB0E8FE0CDA1}">
  <dimension ref="A1:F11"/>
  <sheetViews>
    <sheetView zoomScale="115" zoomScaleNormal="115" workbookViewId="0">
      <selection activeCell="E7" sqref="E7"/>
    </sheetView>
  </sheetViews>
  <sheetFormatPr defaultRowHeight="14.4" x14ac:dyDescent="0.3"/>
  <cols>
    <col min="1" max="1" width="21.33203125" customWidth="1"/>
    <col min="2" max="2" width="12.88671875" customWidth="1"/>
    <col min="3" max="3" width="12" customWidth="1"/>
    <col min="4" max="4" width="10.77734375" customWidth="1"/>
    <col min="5" max="5" width="20.44140625" customWidth="1"/>
    <col min="6" max="6" width="22.44140625" customWidth="1"/>
  </cols>
  <sheetData>
    <row r="1" spans="1:6" ht="22.2" customHeight="1" thickBot="1" x14ac:dyDescent="0.35"/>
    <row r="2" spans="1:6" ht="16.8" customHeight="1" thickBot="1" x14ac:dyDescent="0.35">
      <c r="A2" s="31" t="s">
        <v>8</v>
      </c>
      <c r="B2" s="29" t="s">
        <v>17</v>
      </c>
    </row>
    <row r="3" spans="1:6" ht="14.4" customHeight="1" thickBot="1" x14ac:dyDescent="0.35">
      <c r="A3" s="31" t="s">
        <v>14</v>
      </c>
      <c r="B3" s="30" t="s">
        <v>18</v>
      </c>
    </row>
    <row r="4" spans="1:6" ht="15" thickBot="1" x14ac:dyDescent="0.35">
      <c r="A4" s="2"/>
      <c r="B4" s="2"/>
      <c r="C4" s="2"/>
      <c r="D4" s="2"/>
      <c r="E4" s="2"/>
      <c r="F4" s="2"/>
    </row>
    <row r="5" spans="1:6" ht="18.600000000000001" thickBot="1" x14ac:dyDescent="0.35">
      <c r="A5" s="20" t="s">
        <v>7</v>
      </c>
      <c r="B5" s="22" t="s">
        <v>9</v>
      </c>
      <c r="C5" s="22" t="s">
        <v>10</v>
      </c>
      <c r="D5" s="20" t="s">
        <v>11</v>
      </c>
      <c r="E5" s="20" t="s">
        <v>12</v>
      </c>
      <c r="F5" s="20" t="s">
        <v>13</v>
      </c>
    </row>
    <row r="6" spans="1:6" ht="32.4" customHeight="1" thickBot="1" x14ac:dyDescent="0.35">
      <c r="A6" s="21">
        <f>DATE(2025,3,23)</f>
        <v>45739</v>
      </c>
      <c r="B6" s="23">
        <f>TIME(11,30,0)</f>
        <v>0.47916666666666669</v>
      </c>
      <c r="C6" s="23">
        <f>TIME(13,30,0)</f>
        <v>0.5625</v>
      </c>
      <c r="D6" s="24">
        <f>(C6 - B6) * 1440</f>
        <v>119.99999999999997</v>
      </c>
      <c r="E6" s="25" t="s">
        <v>2</v>
      </c>
      <c r="F6" s="25" t="s">
        <v>22</v>
      </c>
    </row>
    <row r="7" spans="1:6" ht="36.6" customHeight="1" thickBot="1" x14ac:dyDescent="0.35">
      <c r="A7" s="21">
        <f>DATE(2025,3,26)</f>
        <v>45742</v>
      </c>
      <c r="B7" s="26">
        <f>TIME(11,0,0)</f>
        <v>0.45833333333333331</v>
      </c>
      <c r="C7" s="26">
        <f>TIME(13,0,0)</f>
        <v>0.54166666666666663</v>
      </c>
      <c r="D7" s="27">
        <f t="shared" ref="D7:D11" si="0">(C7 - B7) * 1440</f>
        <v>119.99999999999997</v>
      </c>
      <c r="E7" s="28" t="s">
        <v>19</v>
      </c>
      <c r="F7" s="28" t="s">
        <v>23</v>
      </c>
    </row>
    <row r="8" spans="1:6" ht="31.8" customHeight="1" thickBot="1" x14ac:dyDescent="0.35">
      <c r="A8" s="21">
        <f>DATE(2025,4,5)</f>
        <v>45752</v>
      </c>
      <c r="B8" s="26">
        <f>TIME(18,0,0)</f>
        <v>0.75</v>
      </c>
      <c r="C8" s="26">
        <f>TIME(19,10,0)</f>
        <v>0.79861111111111116</v>
      </c>
      <c r="D8" s="27">
        <f t="shared" si="0"/>
        <v>70.000000000000071</v>
      </c>
      <c r="E8" s="28" t="s">
        <v>20</v>
      </c>
      <c r="F8" s="28" t="s">
        <v>24</v>
      </c>
    </row>
    <row r="9" spans="1:6" ht="46.8" customHeight="1" thickBot="1" x14ac:dyDescent="0.35">
      <c r="A9" s="21">
        <f>DATE(2025,4,25)</f>
        <v>45772</v>
      </c>
      <c r="B9" s="26">
        <f>TIME(15,30,0)</f>
        <v>0.64583333333333337</v>
      </c>
      <c r="C9" s="26">
        <f>TIME(16,30,0)</f>
        <v>0.6875</v>
      </c>
      <c r="D9" s="27">
        <f t="shared" si="0"/>
        <v>59.999999999999943</v>
      </c>
      <c r="E9" s="28" t="s">
        <v>2</v>
      </c>
      <c r="F9" s="28" t="s">
        <v>25</v>
      </c>
    </row>
    <row r="10" spans="1:6" ht="22.2" customHeight="1" thickBot="1" x14ac:dyDescent="0.35">
      <c r="A10" s="21">
        <f>DATE(2025,5,7)</f>
        <v>45784</v>
      </c>
      <c r="B10" s="26">
        <f>TIME(13,0,0)</f>
        <v>0.54166666666666663</v>
      </c>
      <c r="C10" s="26">
        <f>TIME(15,0,0)</f>
        <v>0.625</v>
      </c>
      <c r="D10" s="27">
        <f t="shared" si="0"/>
        <v>120.00000000000006</v>
      </c>
      <c r="E10" s="28" t="s">
        <v>21</v>
      </c>
      <c r="F10" s="28" t="s">
        <v>5</v>
      </c>
    </row>
    <row r="11" spans="1:6" ht="21" customHeight="1" thickBot="1" x14ac:dyDescent="0.35">
      <c r="A11" s="21">
        <f>DATE(2025,5,28)</f>
        <v>45805</v>
      </c>
      <c r="B11" s="26">
        <f>TIME(12,0,0)</f>
        <v>0.5</v>
      </c>
      <c r="C11" s="26">
        <f>TIME(13,0,0)</f>
        <v>0.54166666666666663</v>
      </c>
      <c r="D11" s="27">
        <f t="shared" si="0"/>
        <v>59.999999999999943</v>
      </c>
      <c r="E11" s="28" t="s">
        <v>2</v>
      </c>
      <c r="F11" s="2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D04A-D370-4B0A-8849-5CC72B114943}">
  <dimension ref="A1:F11"/>
  <sheetViews>
    <sheetView zoomScale="115" zoomScaleNormal="115" workbookViewId="0">
      <selection activeCell="D7" sqref="D7"/>
    </sheetView>
  </sheetViews>
  <sheetFormatPr defaultRowHeight="14.4" x14ac:dyDescent="0.3"/>
  <cols>
    <col min="1" max="1" width="21.33203125" customWidth="1"/>
    <col min="2" max="2" width="12.88671875" customWidth="1"/>
    <col min="3" max="3" width="12" customWidth="1"/>
    <col min="4" max="4" width="10.77734375" customWidth="1"/>
    <col min="5" max="5" width="20.44140625" customWidth="1"/>
    <col min="6" max="6" width="22.44140625" customWidth="1"/>
  </cols>
  <sheetData>
    <row r="1" spans="1:6" ht="22.2" customHeight="1" thickBot="1" x14ac:dyDescent="0.35"/>
    <row r="2" spans="1:6" ht="16.8" customHeight="1" thickBot="1" x14ac:dyDescent="0.35">
      <c r="A2" s="36" t="s">
        <v>8</v>
      </c>
      <c r="B2" s="37" t="s">
        <v>27</v>
      </c>
    </row>
    <row r="3" spans="1:6" ht="14.4" customHeight="1" thickBot="1" x14ac:dyDescent="0.35">
      <c r="A3" s="36" t="s">
        <v>14</v>
      </c>
      <c r="B3" s="38" t="s">
        <v>28</v>
      </c>
    </row>
    <row r="4" spans="1:6" ht="15" thickBot="1" x14ac:dyDescent="0.35">
      <c r="A4" s="2"/>
      <c r="B4" s="2"/>
      <c r="C4" s="2"/>
      <c r="D4" s="2"/>
      <c r="E4" s="2"/>
      <c r="F4" s="2"/>
    </row>
    <row r="5" spans="1:6" ht="18.600000000000001" thickBot="1" x14ac:dyDescent="0.35">
      <c r="A5" s="32" t="s">
        <v>7</v>
      </c>
      <c r="B5" s="39" t="s">
        <v>9</v>
      </c>
      <c r="C5" s="39" t="s">
        <v>10</v>
      </c>
      <c r="D5" s="32" t="s">
        <v>11</v>
      </c>
      <c r="E5" s="32" t="s">
        <v>12</v>
      </c>
      <c r="F5" s="32" t="s">
        <v>13</v>
      </c>
    </row>
    <row r="6" spans="1:6" ht="32.4" customHeight="1" thickBot="1" x14ac:dyDescent="0.35">
      <c r="A6" s="33">
        <f>DATE(2025,3,26)</f>
        <v>45742</v>
      </c>
      <c r="B6" s="34">
        <f>TIME(11,0,0)</f>
        <v>0.45833333333333331</v>
      </c>
      <c r="C6" s="34">
        <f>TIME(13,0,0)</f>
        <v>0.54166666666666663</v>
      </c>
      <c r="D6" s="40">
        <f>(C6 - B6) * 1440</f>
        <v>119.99999999999997</v>
      </c>
      <c r="E6" s="41" t="s">
        <v>19</v>
      </c>
      <c r="F6" s="41" t="s">
        <v>23</v>
      </c>
    </row>
    <row r="7" spans="1:6" ht="36.6" customHeight="1" thickBot="1" x14ac:dyDescent="0.35">
      <c r="A7" s="33">
        <f>DATE(2025,4,5)</f>
        <v>45752</v>
      </c>
      <c r="B7" s="35">
        <f>TIME(18,0,0)</f>
        <v>0.75</v>
      </c>
      <c r="C7" s="35">
        <f>TIME(19,10,0)</f>
        <v>0.79861111111111116</v>
      </c>
      <c r="D7" s="42">
        <f t="shared" ref="D7:D11" si="0">(C7 - B7) * 1440</f>
        <v>70.000000000000071</v>
      </c>
      <c r="E7" s="43" t="s">
        <v>20</v>
      </c>
      <c r="F7" s="43" t="s">
        <v>24</v>
      </c>
    </row>
    <row r="8" spans="1:6" ht="31.8" customHeight="1" thickBot="1" x14ac:dyDescent="0.35">
      <c r="A8" s="33">
        <f>DATE(2025,4,24)</f>
        <v>45771</v>
      </c>
      <c r="B8" s="35">
        <f>TIME(9,0,0)</f>
        <v>0.375</v>
      </c>
      <c r="C8" s="35">
        <f>TIME(11,30,0)</f>
        <v>0.47916666666666669</v>
      </c>
      <c r="D8" s="42">
        <f t="shared" si="0"/>
        <v>150.00000000000003</v>
      </c>
      <c r="E8" s="43" t="s">
        <v>2</v>
      </c>
      <c r="F8" s="43" t="s">
        <v>31</v>
      </c>
    </row>
    <row r="9" spans="1:6" ht="31.8" customHeight="1" thickBot="1" x14ac:dyDescent="0.35">
      <c r="A9" s="33">
        <f>DATE(2025,5,7)</f>
        <v>45784</v>
      </c>
      <c r="B9" s="35">
        <f>TIME(13,0,0)</f>
        <v>0.54166666666666663</v>
      </c>
      <c r="C9" s="35">
        <f>TIME(15,0,0)</f>
        <v>0.625</v>
      </c>
      <c r="D9" s="42">
        <f t="shared" si="0"/>
        <v>120.00000000000006</v>
      </c>
      <c r="E9" s="43" t="s">
        <v>1</v>
      </c>
      <c r="F9" s="43" t="s">
        <v>5</v>
      </c>
    </row>
    <row r="10" spans="1:6" ht="22.2" customHeight="1" thickBot="1" x14ac:dyDescent="0.35">
      <c r="A10" s="33">
        <f>DATE(2025,5,27)</f>
        <v>45804</v>
      </c>
      <c r="B10" s="35">
        <f>TIME(15,0,0)</f>
        <v>0.625</v>
      </c>
      <c r="C10" s="35">
        <f>TIME(15,30,0)</f>
        <v>0.64583333333333337</v>
      </c>
      <c r="D10" s="42">
        <f t="shared" si="0"/>
        <v>30.000000000000053</v>
      </c>
      <c r="E10" s="43" t="s">
        <v>29</v>
      </c>
      <c r="F10" s="43" t="s">
        <v>32</v>
      </c>
    </row>
    <row r="11" spans="1:6" ht="30.6" customHeight="1" thickBot="1" x14ac:dyDescent="0.35">
      <c r="A11" s="33">
        <f>DATE(2025,5,27)</f>
        <v>45804</v>
      </c>
      <c r="B11" s="35">
        <f>TIME(16,0,0)</f>
        <v>0.66666666666666663</v>
      </c>
      <c r="C11" s="35">
        <f>TIME(16,30,0)</f>
        <v>0.6875</v>
      </c>
      <c r="D11" s="42">
        <f t="shared" si="0"/>
        <v>30.000000000000053</v>
      </c>
      <c r="E11" s="43" t="s">
        <v>30</v>
      </c>
      <c r="F11" s="4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70E3-A18F-4208-B706-F9C5FCFE2758}">
  <dimension ref="A1:F9"/>
  <sheetViews>
    <sheetView zoomScale="115" zoomScaleNormal="115" workbookViewId="0">
      <selection activeCell="D8" sqref="D8"/>
    </sheetView>
  </sheetViews>
  <sheetFormatPr defaultRowHeight="14.4" x14ac:dyDescent="0.3"/>
  <cols>
    <col min="1" max="1" width="21.33203125" customWidth="1"/>
    <col min="2" max="2" width="12.88671875" customWidth="1"/>
    <col min="3" max="3" width="12" customWidth="1"/>
    <col min="4" max="4" width="10.77734375" customWidth="1"/>
    <col min="5" max="5" width="20.44140625" customWidth="1"/>
    <col min="6" max="6" width="21.5546875" customWidth="1"/>
  </cols>
  <sheetData>
    <row r="1" spans="1:6" ht="22.2" customHeight="1" thickBot="1" x14ac:dyDescent="0.35"/>
    <row r="2" spans="1:6" ht="16.8" customHeight="1" thickBot="1" x14ac:dyDescent="0.35">
      <c r="A2" s="5" t="s">
        <v>8</v>
      </c>
      <c r="B2" s="7" t="s">
        <v>15</v>
      </c>
    </row>
    <row r="3" spans="1:6" ht="14.4" customHeight="1" thickBot="1" x14ac:dyDescent="0.35">
      <c r="A3" s="5" t="s">
        <v>14</v>
      </c>
      <c r="B3" s="8" t="s">
        <v>16</v>
      </c>
    </row>
    <row r="4" spans="1:6" ht="15" thickBot="1" x14ac:dyDescent="0.35">
      <c r="A4" s="2"/>
      <c r="B4" s="2"/>
      <c r="C4" s="2"/>
      <c r="D4" s="2"/>
      <c r="E4" s="2"/>
      <c r="F4" s="2"/>
    </row>
    <row r="5" spans="1:6" ht="18.600000000000001" thickBot="1" x14ac:dyDescent="0.35">
      <c r="A5" s="3" t="s">
        <v>7</v>
      </c>
      <c r="B5" s="3" t="s">
        <v>9</v>
      </c>
      <c r="C5" s="3" t="s">
        <v>10</v>
      </c>
      <c r="D5" s="4" t="s">
        <v>11</v>
      </c>
      <c r="E5" s="4" t="s">
        <v>12</v>
      </c>
      <c r="F5" s="4" t="s">
        <v>13</v>
      </c>
    </row>
    <row r="6" spans="1:6" ht="33" customHeight="1" thickBot="1" x14ac:dyDescent="0.35">
      <c r="A6" s="6">
        <f>DATE(2025,4,25)</f>
        <v>45772</v>
      </c>
      <c r="B6" s="9">
        <f>TIME(10,0,0)</f>
        <v>0.41666666666666669</v>
      </c>
      <c r="C6" s="9">
        <f>TIME(11,40,0)</f>
        <v>0.4861111111111111</v>
      </c>
      <c r="D6" s="10">
        <f>(C6 - B6) * 1440</f>
        <v>99.999999999999972</v>
      </c>
      <c r="E6" s="14" t="s">
        <v>0</v>
      </c>
      <c r="F6" s="18" t="s">
        <v>6</v>
      </c>
    </row>
    <row r="7" spans="1:6" ht="31.8" customHeight="1" thickBot="1" x14ac:dyDescent="0.35">
      <c r="A7" s="6">
        <f>DATE(2025,5,7)</f>
        <v>45784</v>
      </c>
      <c r="B7" s="9">
        <f>TIME(13,0,0)</f>
        <v>0.54166666666666663</v>
      </c>
      <c r="C7" s="9">
        <f>TIME(15,0,0)</f>
        <v>0.625</v>
      </c>
      <c r="D7" s="10">
        <f t="shared" ref="D7:D9" si="0">(C7 - B7) * 1440</f>
        <v>120.00000000000006</v>
      </c>
      <c r="E7" s="15" t="s">
        <v>1</v>
      </c>
      <c r="F7" s="17" t="s">
        <v>5</v>
      </c>
    </row>
    <row r="8" spans="1:6" ht="26.4" customHeight="1" thickBot="1" x14ac:dyDescent="0.35">
      <c r="A8" s="6">
        <f>DATE(2025,5,28)</f>
        <v>45805</v>
      </c>
      <c r="B8" s="9">
        <f>TIME(18,0,0)</f>
        <v>0.75</v>
      </c>
      <c r="C8" s="9">
        <f>TIME(19,0,0)</f>
        <v>0.79166666666666663</v>
      </c>
      <c r="D8" s="10">
        <f t="shared" si="0"/>
        <v>59.999999999999943</v>
      </c>
      <c r="E8" s="15" t="s">
        <v>2</v>
      </c>
      <c r="F8" s="17" t="s">
        <v>4</v>
      </c>
    </row>
    <row r="9" spans="1:6" ht="30" customHeight="1" thickBot="1" x14ac:dyDescent="0.35">
      <c r="A9" s="6">
        <f>DATE(2025,5,29)</f>
        <v>45806</v>
      </c>
      <c r="B9" s="11">
        <f>TIME(21,0,0)</f>
        <v>0.875</v>
      </c>
      <c r="C9" s="12">
        <f>TIME(22,10,0)</f>
        <v>0.92361111111111116</v>
      </c>
      <c r="D9" s="13">
        <f t="shared" si="0"/>
        <v>70.000000000000071</v>
      </c>
      <c r="E9" s="16" t="s">
        <v>2</v>
      </c>
      <c r="F9" s="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8BB5-44F8-4D7C-BFAD-53178AEC5F5B}">
  <dimension ref="B3:G15"/>
  <sheetViews>
    <sheetView tabSelected="1" workbookViewId="0">
      <selection activeCell="G13" sqref="G13"/>
    </sheetView>
  </sheetViews>
  <sheetFormatPr defaultRowHeight="14.4" x14ac:dyDescent="0.3"/>
  <cols>
    <col min="2" max="2" width="15" customWidth="1"/>
    <col min="3" max="3" width="12" customWidth="1"/>
    <col min="4" max="4" width="9.21875" customWidth="1"/>
  </cols>
  <sheetData>
    <row r="3" spans="2:7" ht="15" thickBot="1" x14ac:dyDescent="0.35"/>
    <row r="4" spans="2:7" ht="30" customHeight="1" thickBot="1" x14ac:dyDescent="0.35">
      <c r="B4" s="55" t="s">
        <v>34</v>
      </c>
      <c r="C4" s="55" t="s">
        <v>15</v>
      </c>
      <c r="D4" s="55" t="s">
        <v>17</v>
      </c>
      <c r="E4" s="55" t="s">
        <v>35</v>
      </c>
      <c r="F4" s="45"/>
    </row>
    <row r="5" spans="2:7" ht="25.8" customHeight="1" thickBot="1" x14ac:dyDescent="0.35">
      <c r="B5" s="56" t="s">
        <v>2</v>
      </c>
      <c r="C5" s="48">
        <f>Dominykas!D6+Dominykas!D8+Dominykas!D9</f>
        <v>230</v>
      </c>
      <c r="D5" s="49">
        <f>Aurimas!D6+Aurimas!D9+Aurimas!D11</f>
        <v>239.99999999999986</v>
      </c>
      <c r="E5" s="49">
        <f>Robert!D8+Robert!D10+Robert!D11</f>
        <v>210.00000000000014</v>
      </c>
      <c r="F5" s="46"/>
    </row>
    <row r="6" spans="2:7" ht="24.6" customHeight="1" thickBot="1" x14ac:dyDescent="0.35">
      <c r="B6" s="56" t="s">
        <v>20</v>
      </c>
      <c r="C6" s="50">
        <v>0</v>
      </c>
      <c r="D6" s="51">
        <f>Aurimas!D8</f>
        <v>70.000000000000071</v>
      </c>
      <c r="E6" s="51">
        <f>Robert!D7</f>
        <v>70.000000000000071</v>
      </c>
      <c r="F6" s="47"/>
    </row>
    <row r="7" spans="2:7" ht="24.6" customHeight="1" thickBot="1" x14ac:dyDescent="0.35">
      <c r="B7" s="56" t="s">
        <v>21</v>
      </c>
      <c r="C7" s="52">
        <f>Dominykas!D7</f>
        <v>120.00000000000006</v>
      </c>
      <c r="D7" s="51">
        <f>Aurimas!D7+Aurimas!D10</f>
        <v>240.00000000000003</v>
      </c>
      <c r="E7" s="51">
        <f>Robert!D6+Robert!D9</f>
        <v>240.00000000000003</v>
      </c>
      <c r="F7" s="46"/>
    </row>
    <row r="8" spans="2:7" ht="15" thickBot="1" x14ac:dyDescent="0.35">
      <c r="F8" s="44"/>
    </row>
    <row r="9" spans="2:7" ht="15" thickBot="1" x14ac:dyDescent="0.35">
      <c r="B9" s="56" t="s">
        <v>11</v>
      </c>
      <c r="C9" s="53">
        <f>SUM(C5:C7)</f>
        <v>350.00000000000006</v>
      </c>
      <c r="D9" s="54">
        <f>SUM(D5:D7)</f>
        <v>550</v>
      </c>
      <c r="E9" s="54">
        <f>SUM(E5:E7)</f>
        <v>520.00000000000023</v>
      </c>
      <c r="F9" s="44"/>
    </row>
    <row r="10" spans="2:7" ht="15" thickBot="1" x14ac:dyDescent="0.35"/>
    <row r="11" spans="2:7" ht="31.8" customHeight="1" thickBot="1" x14ac:dyDescent="0.35">
      <c r="B11" s="57" t="s">
        <v>36</v>
      </c>
      <c r="C11" s="57"/>
      <c r="D11" s="52">
        <f>SUM(C9:E9)</f>
        <v>1420.0000000000002</v>
      </c>
    </row>
    <row r="15" spans="2:7" x14ac:dyDescent="0.3">
      <c r="G15" s="1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Aurimas</vt:lpstr>
      <vt:lpstr>Robert</vt:lpstr>
      <vt:lpstr>Dominykas</vt:lpstr>
      <vt:lpstr>Laikas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Dominykas Pavlavičius</dc:creator>
  <cp:lastModifiedBy>Dominykas Pavlavičius</cp:lastModifiedBy>
  <dcterms:created xsi:type="dcterms:W3CDTF">2025-06-05T09:28:59Z</dcterms:created>
  <dcterms:modified xsi:type="dcterms:W3CDTF">2025-06-05T11:12:50Z</dcterms:modified>
</cp:coreProperties>
</file>