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/>
  <bookViews>
    <workbookView windowWidth="24000" windowHeight="9765" firstSheet="1" activeTab="2"/>
  </bookViews>
  <sheets>
    <sheet name="5.0.41" sheetId="22" r:id="rId1"/>
    <sheet name="6.0.27" sheetId="24" r:id="rId2"/>
    <sheet name="6.4.12" sheetId="23" r:id="rId3"/>
    <sheet name="整理" sheetId="2" r:id="rId4"/>
    <sheet name="000" sheetId="3" r:id="rId5"/>
  </sheets>
  <definedNames>
    <definedName name="_xlnm._FilterDatabase" localSheetId="3" hidden="1">整理!$A$1:$EV$2</definedName>
  </definedNames>
  <calcPr calcId="144525"/>
</workbook>
</file>

<file path=xl/sharedStrings.xml><?xml version="1.0" encoding="utf-8"?>
<sst xmlns="http://schemas.openxmlformats.org/spreadsheetml/2006/main" count="285" uniqueCount="122">
  <si>
    <t>序号</t>
  </si>
  <si>
    <t>模板序号</t>
  </si>
  <si>
    <t>触发器序号</t>
  </si>
  <si>
    <t>模板名称</t>
  </si>
  <si>
    <t>触发器ID</t>
  </si>
  <si>
    <t>英文名称</t>
  </si>
  <si>
    <t>中文名称</t>
  </si>
  <si>
    <t>原因</t>
  </si>
  <si>
    <t>(16/1)</t>
  </si>
  <si>
    <t/>
  </si>
  <si>
    <t>1</t>
  </si>
  <si>
    <t>Templates</t>
  </si>
  <si>
    <t>模板</t>
  </si>
  <si>
    <t>(16/2)</t>
  </si>
  <si>
    <t>2</t>
  </si>
  <si>
    <t>Linux servers</t>
  </si>
  <si>
    <t>Linux服务器</t>
  </si>
  <si>
    <t>(16/3)</t>
  </si>
  <si>
    <t>4</t>
  </si>
  <si>
    <t>Zabbix servers</t>
  </si>
  <si>
    <t>Zabbix服务器</t>
  </si>
  <si>
    <t>(16/4)</t>
  </si>
  <si>
    <t>5</t>
  </si>
  <si>
    <t>Discovered hosts</t>
  </si>
  <si>
    <t>发现主机</t>
  </si>
  <si>
    <t>(16/5)</t>
  </si>
  <si>
    <t>6</t>
  </si>
  <si>
    <t>Virtual machines</t>
  </si>
  <si>
    <t>虚拟机</t>
  </si>
  <si>
    <t>(16/6)</t>
  </si>
  <si>
    <t>7</t>
  </si>
  <si>
    <t>Hypervisors</t>
  </si>
  <si>
    <t>虚拟化</t>
  </si>
  <si>
    <t>(16/7)</t>
  </si>
  <si>
    <t>8</t>
  </si>
  <si>
    <t>Templates/Modules</t>
  </si>
  <si>
    <t>模板/模块</t>
  </si>
  <si>
    <t>(16/8)</t>
  </si>
  <si>
    <t>9</t>
  </si>
  <si>
    <t>Templates/Network devices</t>
  </si>
  <si>
    <t>模板/网络设备</t>
  </si>
  <si>
    <t>(16/9)</t>
  </si>
  <si>
    <t>10</t>
  </si>
  <si>
    <t>Templates/Operating systems</t>
  </si>
  <si>
    <t>模板/操作系统</t>
  </si>
  <si>
    <t>(16/10)</t>
  </si>
  <si>
    <t>11</t>
  </si>
  <si>
    <t>Templates/Server hardware</t>
  </si>
  <si>
    <t>模板/服务器硬件</t>
  </si>
  <si>
    <t>(16/11)</t>
  </si>
  <si>
    <t>12</t>
  </si>
  <si>
    <t>Templates/Applications</t>
  </si>
  <si>
    <t>模板/应用</t>
  </si>
  <si>
    <t>(16/12)</t>
  </si>
  <si>
    <t>13</t>
  </si>
  <si>
    <t>Templates/Databases</t>
  </si>
  <si>
    <t>模板/数据库</t>
  </si>
  <si>
    <t>(16/13)</t>
  </si>
  <si>
    <t>14</t>
  </si>
  <si>
    <t>Templates/Virtualization</t>
  </si>
  <si>
    <t>模板/虚拟化</t>
  </si>
  <si>
    <t>(16/14)</t>
  </si>
  <si>
    <t>15</t>
  </si>
  <si>
    <t>Templates/Telephony</t>
  </si>
  <si>
    <t>模板/语音电话</t>
  </si>
  <si>
    <t>(16/15)</t>
  </si>
  <si>
    <t>16</t>
  </si>
  <si>
    <t>Templates/SAN</t>
  </si>
  <si>
    <t>模板/存储</t>
  </si>
  <si>
    <t>(16/16)</t>
  </si>
  <si>
    <t>17</t>
  </si>
  <si>
    <t>Templates/Power</t>
  </si>
  <si>
    <t>模板/电源</t>
  </si>
  <si>
    <t>(18/1)</t>
  </si>
  <si>
    <t>(18/2)</t>
  </si>
  <si>
    <t>(18/3)</t>
  </si>
  <si>
    <t>(18/4)</t>
  </si>
  <si>
    <t>(18/5)</t>
  </si>
  <si>
    <t>(18/6)</t>
  </si>
  <si>
    <t>(18/7)</t>
  </si>
  <si>
    <t>(18/8)</t>
  </si>
  <si>
    <t>(18/9)</t>
  </si>
  <si>
    <t>(18/10)</t>
  </si>
  <si>
    <t>(18/11)</t>
  </si>
  <si>
    <t>(18/12)</t>
  </si>
  <si>
    <t>(18/13)</t>
  </si>
  <si>
    <t>(18/14)</t>
  </si>
  <si>
    <t>(18/15)</t>
  </si>
  <si>
    <t>(18/16)</t>
  </si>
  <si>
    <t>Templates/Video surveillance</t>
  </si>
  <si>
    <t>模板/视频监控</t>
  </si>
  <si>
    <t>(18/17)</t>
  </si>
  <si>
    <t>18</t>
  </si>
  <si>
    <t>(18/18)</t>
  </si>
  <si>
    <t>19</t>
  </si>
  <si>
    <t>Templates/Cloud</t>
  </si>
  <si>
    <t>模板/云</t>
  </si>
  <si>
    <t>(7/1)</t>
  </si>
  <si>
    <t>(7/2)</t>
  </si>
  <si>
    <t>(7/3)</t>
  </si>
  <si>
    <t>(7/4)</t>
  </si>
  <si>
    <t>(7/5)</t>
  </si>
  <si>
    <t>(7/6)</t>
  </si>
  <si>
    <t>Applications</t>
  </si>
  <si>
    <t>应用</t>
  </si>
  <si>
    <t>(7/7)</t>
  </si>
  <si>
    <t>20</t>
  </si>
  <si>
    <t>Databases</t>
  </si>
  <si>
    <t>数据库</t>
  </si>
  <si>
    <t>VPN [{#NETWORK.NAME}][{#SENDER.UPLINK}]=&gt;[{#PEER.NETWORK.NAME}][{#RECEIVER.UPLINK}]: High average VPN connection loss (over &gt;= {$MERAKI.VPN.LOSS.PERCENTILE%)</t>
  </si>
  <si>
    <t>HPE iLO：计算机系统[{#SYSTEM_HOSTNAME}]: BIOS版本已更改（新版本：{ITEM.VALUE}）</t>
  </si>
  <si>
    <t>Interface [{#IFNAME}({#IFALIAS})]: High bandwidth usage (&gt;{$NET.IF.UTIL.MAX:"{#IFNAME}"}%)</t>
  </si>
  <si>
    <t>HPE iLO：计算机系统[{#SYSTEM_HOSTNAME}]: 固件版本已更改（新版本：{ITEM.VALUE}）</t>
  </si>
  <si>
    <t>Interface [{#IFNAME}({#IFALIAS})]: High error rate (&gt;{$NET.IF.ERRORS.WARN:"{#IFKEY}"} for 5m)</t>
  </si>
  <si>
    <t xml:space="preserve">Oracle '{#CON_NAME}' TBS '{#TABLESPACE}'：表空间使用率过高（超过5分钟内的{ORACLE.TBS.USED.PCT.FROM.MAX.HIGH}%）. </t>
  </si>
  <si>
    <t>Service [{#NAME}]: License expires soon (less than {$SERVICE.EXPIRY.WARN:"{#KEY}"} days)</t>
  </si>
  <si>
    <t>Oracle '{#CON_NAME}' TBS '{#TABLESPACE}'：表空间使用率过高（超过5分钟内的{ORACLE.TBS.USED.PCT.FROM.MAX.WARN}%）.</t>
  </si>
  <si>
    <t>Service [{#NAME}]: License status is {ITEM.LASTVALUE1}</t>
  </si>
  <si>
    <t xml:space="preserve">Oracle TBS '{#TABLESPACE}'：表空间利用率过高（超过5分钟内的{ORACLE.TBS.USED.PCT.FROM.MAX.WARN}%）. </t>
  </si>
  <si>
    <t>Nextcloud: User "{#NEXTCLOUD.USER}": inactive over {$NEXTCLOUD.USER.MAX.INACTIVE:"{#NEXTCLOUD.USER}"} days</t>
  </si>
  <si>
    <t>Oracle TBS '{#TABLESPACE}'：表空间利用率过高（超过5分钟内的{ORACLE.TBS.USED.PCT.FROM.MAX.HIGH}%）.</t>
  </si>
  <si>
    <t>Nextcloud: User "{#NEXTCLOUD.USER}" High quota utilization (&gt;{$NEXTCLOUD.USER.QUOTA.PUSED.MAX:"{#NEXTCLOUD.USER}"}% for 5m)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</si>
</sst>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7"/>
  <sheetViews>
    <sheetView workbookViewId="0">
      <selection activeCell="H11" sqref="H11"/>
    </sheetView>
  </sheetViews>
  <sheetFormatPr defaultColWidth="9" defaultRowHeight="13.5" outlineLevelCol="7"/>
  <cols>
    <col min="1" max="16384" width="9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7">
      <c r="A2" s="2">
        <v>1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>
      <c r="A3" s="2">
        <v>2</v>
      </c>
      <c r="B3" s="2" t="s">
        <v>13</v>
      </c>
      <c r="C3" s="2" t="s">
        <v>9</v>
      </c>
      <c r="D3" s="2" t="s">
        <v>9</v>
      </c>
      <c r="E3" s="2" t="s">
        <v>14</v>
      </c>
      <c r="F3" s="2" t="s">
        <v>15</v>
      </c>
      <c r="G3" s="2" t="s">
        <v>16</v>
      </c>
    </row>
    <row r="4" spans="1:7">
      <c r="A4" s="2">
        <v>3</v>
      </c>
      <c r="B4" s="2" t="s">
        <v>17</v>
      </c>
      <c r="C4" s="2" t="s">
        <v>9</v>
      </c>
      <c r="D4" s="2" t="s">
        <v>9</v>
      </c>
      <c r="E4" s="2" t="s">
        <v>18</v>
      </c>
      <c r="F4" s="2" t="s">
        <v>19</v>
      </c>
      <c r="G4" s="2" t="s">
        <v>20</v>
      </c>
    </row>
    <row r="5" spans="1:7">
      <c r="A5" s="2">
        <v>4</v>
      </c>
      <c r="B5" s="2" t="s">
        <v>21</v>
      </c>
      <c r="C5" s="2" t="s">
        <v>9</v>
      </c>
      <c r="D5" s="2" t="s">
        <v>9</v>
      </c>
      <c r="E5" s="2" t="s">
        <v>22</v>
      </c>
      <c r="F5" s="2" t="s">
        <v>23</v>
      </c>
      <c r="G5" s="2" t="s">
        <v>24</v>
      </c>
    </row>
    <row r="6" spans="1:7">
      <c r="A6" s="2">
        <v>5</v>
      </c>
      <c r="B6" s="2" t="s">
        <v>25</v>
      </c>
      <c r="C6" s="2" t="s">
        <v>9</v>
      </c>
      <c r="D6" s="2" t="s">
        <v>9</v>
      </c>
      <c r="E6" s="2" t="s">
        <v>26</v>
      </c>
      <c r="F6" s="2" t="s">
        <v>27</v>
      </c>
      <c r="G6" s="2" t="s">
        <v>28</v>
      </c>
    </row>
    <row r="7" spans="1:7">
      <c r="A7" s="2">
        <v>6</v>
      </c>
      <c r="B7" s="2" t="s">
        <v>29</v>
      </c>
      <c r="C7" s="2" t="s">
        <v>9</v>
      </c>
      <c r="D7" s="2" t="s">
        <v>9</v>
      </c>
      <c r="E7" s="2" t="s">
        <v>30</v>
      </c>
      <c r="F7" s="2" t="s">
        <v>31</v>
      </c>
      <c r="G7" s="2" t="s">
        <v>32</v>
      </c>
    </row>
    <row r="8" spans="1:7">
      <c r="A8" s="2">
        <v>7</v>
      </c>
      <c r="B8" s="2" t="s">
        <v>33</v>
      </c>
      <c r="C8" s="2" t="s">
        <v>9</v>
      </c>
      <c r="D8" s="2" t="s">
        <v>9</v>
      </c>
      <c r="E8" s="2" t="s">
        <v>34</v>
      </c>
      <c r="F8" s="2" t="s">
        <v>35</v>
      </c>
      <c r="G8" s="2" t="s">
        <v>36</v>
      </c>
    </row>
    <row r="9" spans="1:7">
      <c r="A9" s="2">
        <v>8</v>
      </c>
      <c r="B9" s="2" t="s">
        <v>37</v>
      </c>
      <c r="C9" s="2" t="s">
        <v>9</v>
      </c>
      <c r="D9" s="2" t="s">
        <v>9</v>
      </c>
      <c r="E9" s="2" t="s">
        <v>38</v>
      </c>
      <c r="F9" s="2" t="s">
        <v>39</v>
      </c>
      <c r="G9" s="2" t="s">
        <v>40</v>
      </c>
    </row>
    <row r="10" spans="1:7">
      <c r="A10" s="2">
        <v>9</v>
      </c>
      <c r="B10" s="2" t="s">
        <v>41</v>
      </c>
      <c r="C10" s="2" t="s">
        <v>9</v>
      </c>
      <c r="D10" s="2" t="s">
        <v>9</v>
      </c>
      <c r="E10" s="2" t="s">
        <v>42</v>
      </c>
      <c r="F10" s="2" t="s">
        <v>43</v>
      </c>
      <c r="G10" s="2" t="s">
        <v>44</v>
      </c>
    </row>
    <row r="11" spans="1:7">
      <c r="A11" s="2">
        <v>10</v>
      </c>
      <c r="B11" s="2" t="s">
        <v>45</v>
      </c>
      <c r="C11" s="2" t="s">
        <v>9</v>
      </c>
      <c r="D11" s="2" t="s">
        <v>9</v>
      </c>
      <c r="E11" s="2" t="s">
        <v>46</v>
      </c>
      <c r="F11" s="2" t="s">
        <v>47</v>
      </c>
      <c r="G11" s="2" t="s">
        <v>48</v>
      </c>
    </row>
    <row r="12" spans="1:7">
      <c r="A12" s="2">
        <v>11</v>
      </c>
      <c r="B12" s="2" t="s">
        <v>49</v>
      </c>
      <c r="C12" s="2" t="s">
        <v>9</v>
      </c>
      <c r="D12" s="2" t="s">
        <v>9</v>
      </c>
      <c r="E12" s="2" t="s">
        <v>50</v>
      </c>
      <c r="F12" s="2" t="s">
        <v>51</v>
      </c>
      <c r="G12" s="2" t="s">
        <v>52</v>
      </c>
    </row>
    <row r="13" spans="1:7">
      <c r="A13" s="2">
        <v>12</v>
      </c>
      <c r="B13" s="2" t="s">
        <v>53</v>
      </c>
      <c r="C13" s="2" t="s">
        <v>9</v>
      </c>
      <c r="D13" s="2" t="s">
        <v>9</v>
      </c>
      <c r="E13" s="2" t="s">
        <v>54</v>
      </c>
      <c r="F13" s="2" t="s">
        <v>55</v>
      </c>
      <c r="G13" s="2" t="s">
        <v>56</v>
      </c>
    </row>
    <row r="14" spans="1:7">
      <c r="A14" s="2">
        <v>13</v>
      </c>
      <c r="B14" s="2" t="s">
        <v>57</v>
      </c>
      <c r="C14" s="2" t="s">
        <v>9</v>
      </c>
      <c r="D14" s="2" t="s">
        <v>9</v>
      </c>
      <c r="E14" s="2" t="s">
        <v>58</v>
      </c>
      <c r="F14" s="2" t="s">
        <v>59</v>
      </c>
      <c r="G14" s="2" t="s">
        <v>60</v>
      </c>
    </row>
    <row r="15" spans="1:7">
      <c r="A15" s="2">
        <v>14</v>
      </c>
      <c r="B15" s="2" t="s">
        <v>61</v>
      </c>
      <c r="C15" s="2" t="s">
        <v>9</v>
      </c>
      <c r="D15" s="2" t="s">
        <v>9</v>
      </c>
      <c r="E15" s="2" t="s">
        <v>62</v>
      </c>
      <c r="F15" s="2" t="s">
        <v>63</v>
      </c>
      <c r="G15" s="2" t="s">
        <v>64</v>
      </c>
    </row>
    <row r="16" spans="1:7">
      <c r="A16" s="2">
        <v>15</v>
      </c>
      <c r="B16" s="2" t="s">
        <v>65</v>
      </c>
      <c r="C16" s="2" t="s">
        <v>9</v>
      </c>
      <c r="D16" s="2" t="s">
        <v>9</v>
      </c>
      <c r="E16" s="2" t="s">
        <v>66</v>
      </c>
      <c r="F16" s="2" t="s">
        <v>67</v>
      </c>
      <c r="G16" s="2" t="s">
        <v>68</v>
      </c>
    </row>
    <row r="17" spans="1:7">
      <c r="A17" s="2">
        <v>16</v>
      </c>
      <c r="B17" s="2" t="s">
        <v>69</v>
      </c>
      <c r="C17" s="2" t="s">
        <v>9</v>
      </c>
      <c r="D17" s="2" t="s">
        <v>9</v>
      </c>
      <c r="E17" s="2" t="s">
        <v>70</v>
      </c>
      <c r="F17" s="2" t="s">
        <v>71</v>
      </c>
      <c r="G17" s="2" t="s">
        <v>72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H19"/>
  <sheetViews>
    <sheetView workbookViewId="0">
      <selection activeCell="G2" sqref="G2:G19"/>
    </sheetView>
  </sheetViews>
  <sheetFormatPr defaultColWidth="9" defaultRowHeight="13.5" outlineLevelCol="7"/>
  <cols>
    <col min="1" max="16384" width="9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7">
      <c r="A2" s="2">
        <v>1</v>
      </c>
      <c r="B2" s="2" t="s">
        <v>73</v>
      </c>
      <c r="C2" s="2" t="s">
        <v>9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>
      <c r="A3" s="2">
        <v>2</v>
      </c>
      <c r="B3" s="2" t="s">
        <v>74</v>
      </c>
      <c r="C3" s="2" t="s">
        <v>9</v>
      </c>
      <c r="D3" s="2" t="s">
        <v>9</v>
      </c>
      <c r="E3" s="2" t="s">
        <v>14</v>
      </c>
      <c r="F3" s="2" t="s">
        <v>15</v>
      </c>
      <c r="G3" s="2" t="s">
        <v>16</v>
      </c>
    </row>
    <row r="4" spans="1:7">
      <c r="A4" s="2">
        <v>3</v>
      </c>
      <c r="B4" s="2" t="s">
        <v>75</v>
      </c>
      <c r="C4" s="2" t="s">
        <v>9</v>
      </c>
      <c r="D4" s="2" t="s">
        <v>9</v>
      </c>
      <c r="E4" s="2" t="s">
        <v>18</v>
      </c>
      <c r="F4" s="2" t="s">
        <v>19</v>
      </c>
      <c r="G4" s="2" t="s">
        <v>20</v>
      </c>
    </row>
    <row r="5" spans="1:7">
      <c r="A5" s="2">
        <v>4</v>
      </c>
      <c r="B5" s="2" t="s">
        <v>76</v>
      </c>
      <c r="C5" s="2" t="s">
        <v>9</v>
      </c>
      <c r="D5" s="2" t="s">
        <v>9</v>
      </c>
      <c r="E5" s="2" t="s">
        <v>22</v>
      </c>
      <c r="F5" s="2" t="s">
        <v>23</v>
      </c>
      <c r="G5" s="2" t="s">
        <v>24</v>
      </c>
    </row>
    <row r="6" spans="1:7">
      <c r="A6" s="2">
        <v>5</v>
      </c>
      <c r="B6" s="2" t="s">
        <v>77</v>
      </c>
      <c r="C6" s="2" t="s">
        <v>9</v>
      </c>
      <c r="D6" s="2" t="s">
        <v>9</v>
      </c>
      <c r="E6" s="2" t="s">
        <v>26</v>
      </c>
      <c r="F6" s="2" t="s">
        <v>27</v>
      </c>
      <c r="G6" s="2" t="s">
        <v>28</v>
      </c>
    </row>
    <row r="7" spans="1:7">
      <c r="A7" s="2">
        <v>6</v>
      </c>
      <c r="B7" s="2" t="s">
        <v>78</v>
      </c>
      <c r="C7" s="2" t="s">
        <v>9</v>
      </c>
      <c r="D7" s="2" t="s">
        <v>9</v>
      </c>
      <c r="E7" s="2" t="s">
        <v>30</v>
      </c>
      <c r="F7" s="2" t="s">
        <v>31</v>
      </c>
      <c r="G7" s="2" t="s">
        <v>32</v>
      </c>
    </row>
    <row r="8" spans="1:7">
      <c r="A8" s="2">
        <v>7</v>
      </c>
      <c r="B8" s="2" t="s">
        <v>79</v>
      </c>
      <c r="C8" s="2" t="s">
        <v>9</v>
      </c>
      <c r="D8" s="2" t="s">
        <v>9</v>
      </c>
      <c r="E8" s="2" t="s">
        <v>34</v>
      </c>
      <c r="F8" s="2" t="s">
        <v>35</v>
      </c>
      <c r="G8" s="2" t="s">
        <v>36</v>
      </c>
    </row>
    <row r="9" spans="1:7">
      <c r="A9" s="2">
        <v>8</v>
      </c>
      <c r="B9" s="2" t="s">
        <v>80</v>
      </c>
      <c r="C9" s="2" t="s">
        <v>9</v>
      </c>
      <c r="D9" s="2" t="s">
        <v>9</v>
      </c>
      <c r="E9" s="2" t="s">
        <v>38</v>
      </c>
      <c r="F9" s="2" t="s">
        <v>39</v>
      </c>
      <c r="G9" s="2" t="s">
        <v>40</v>
      </c>
    </row>
    <row r="10" spans="1:7">
      <c r="A10" s="2">
        <v>9</v>
      </c>
      <c r="B10" s="2" t="s">
        <v>81</v>
      </c>
      <c r="C10" s="2" t="s">
        <v>9</v>
      </c>
      <c r="D10" s="2" t="s">
        <v>9</v>
      </c>
      <c r="E10" s="2" t="s">
        <v>42</v>
      </c>
      <c r="F10" s="2" t="s">
        <v>43</v>
      </c>
      <c r="G10" s="2" t="s">
        <v>44</v>
      </c>
    </row>
    <row r="11" spans="1:7">
      <c r="A11" s="2">
        <v>10</v>
      </c>
      <c r="B11" s="2" t="s">
        <v>82</v>
      </c>
      <c r="C11" s="2" t="s">
        <v>9</v>
      </c>
      <c r="D11" s="2" t="s">
        <v>9</v>
      </c>
      <c r="E11" s="2" t="s">
        <v>46</v>
      </c>
      <c r="F11" s="2" t="s">
        <v>47</v>
      </c>
      <c r="G11" s="2" t="s">
        <v>48</v>
      </c>
    </row>
    <row r="12" spans="1:7">
      <c r="A12" s="2">
        <v>11</v>
      </c>
      <c r="B12" s="2" t="s">
        <v>83</v>
      </c>
      <c r="C12" s="2" t="s">
        <v>9</v>
      </c>
      <c r="D12" s="2" t="s">
        <v>9</v>
      </c>
      <c r="E12" s="2" t="s">
        <v>50</v>
      </c>
      <c r="F12" s="2" t="s">
        <v>51</v>
      </c>
      <c r="G12" s="2" t="s">
        <v>52</v>
      </c>
    </row>
    <row r="13" spans="1:7">
      <c r="A13" s="2">
        <v>12</v>
      </c>
      <c r="B13" s="2" t="s">
        <v>84</v>
      </c>
      <c r="C13" s="2" t="s">
        <v>9</v>
      </c>
      <c r="D13" s="2" t="s">
        <v>9</v>
      </c>
      <c r="E13" s="2" t="s">
        <v>54</v>
      </c>
      <c r="F13" s="2" t="s">
        <v>55</v>
      </c>
      <c r="G13" s="2" t="s">
        <v>56</v>
      </c>
    </row>
    <row r="14" spans="1:7">
      <c r="A14" s="2">
        <v>13</v>
      </c>
      <c r="B14" s="2" t="s">
        <v>85</v>
      </c>
      <c r="C14" s="2" t="s">
        <v>9</v>
      </c>
      <c r="D14" s="2" t="s">
        <v>9</v>
      </c>
      <c r="E14" s="2" t="s">
        <v>58</v>
      </c>
      <c r="F14" s="2" t="s">
        <v>59</v>
      </c>
      <c r="G14" s="2" t="s">
        <v>60</v>
      </c>
    </row>
    <row r="15" spans="1:7">
      <c r="A15" s="2">
        <v>14</v>
      </c>
      <c r="B15" s="2" t="s">
        <v>86</v>
      </c>
      <c r="C15" s="2" t="s">
        <v>9</v>
      </c>
      <c r="D15" s="2" t="s">
        <v>9</v>
      </c>
      <c r="E15" s="2" t="s">
        <v>62</v>
      </c>
      <c r="F15" s="2" t="s">
        <v>63</v>
      </c>
      <c r="G15" s="2" t="s">
        <v>64</v>
      </c>
    </row>
    <row r="16" spans="1:7">
      <c r="A16" s="2">
        <v>15</v>
      </c>
      <c r="B16" s="2" t="s">
        <v>87</v>
      </c>
      <c r="C16" s="2" t="s">
        <v>9</v>
      </c>
      <c r="D16" s="2" t="s">
        <v>9</v>
      </c>
      <c r="E16" s="2" t="s">
        <v>66</v>
      </c>
      <c r="F16" s="2" t="s">
        <v>67</v>
      </c>
      <c r="G16" s="2" t="s">
        <v>68</v>
      </c>
    </row>
    <row r="17" spans="1:7">
      <c r="A17" s="2">
        <v>16</v>
      </c>
      <c r="B17" s="2" t="s">
        <v>88</v>
      </c>
      <c r="C17" s="2" t="s">
        <v>9</v>
      </c>
      <c r="D17" s="2" t="s">
        <v>9</v>
      </c>
      <c r="E17" s="2" t="s">
        <v>70</v>
      </c>
      <c r="F17" s="2" t="s">
        <v>89</v>
      </c>
      <c r="G17" s="2" t="s">
        <v>90</v>
      </c>
    </row>
    <row r="18" spans="1:7">
      <c r="A18" s="2">
        <v>17</v>
      </c>
      <c r="B18" s="2" t="s">
        <v>91</v>
      </c>
      <c r="C18" s="2" t="s">
        <v>9</v>
      </c>
      <c r="D18" s="2" t="s">
        <v>9</v>
      </c>
      <c r="E18" s="2" t="s">
        <v>92</v>
      </c>
      <c r="F18" s="2" t="s">
        <v>71</v>
      </c>
      <c r="G18" s="2" t="s">
        <v>72</v>
      </c>
    </row>
    <row r="19" spans="1:7">
      <c r="A19" s="2">
        <v>18</v>
      </c>
      <c r="B19" s="2" t="s">
        <v>93</v>
      </c>
      <c r="C19" s="2" t="s">
        <v>9</v>
      </c>
      <c r="D19" s="2" t="s">
        <v>9</v>
      </c>
      <c r="E19" s="2" t="s">
        <v>94</v>
      </c>
      <c r="F19" s="2" t="s">
        <v>95</v>
      </c>
      <c r="G19" s="2" t="s">
        <v>96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8"/>
  <sheetViews>
    <sheetView tabSelected="1" workbookViewId="0">
      <selection activeCell="F25" sqref="F25"/>
    </sheetView>
  </sheetViews>
  <sheetFormatPr defaultColWidth="9" defaultRowHeight="13.5" outlineLevelRow="7" outlineLevelCol="7"/>
  <cols>
    <col min="1" max="16384" width="9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7">
      <c r="A2" s="2">
        <v>1</v>
      </c>
      <c r="B2" s="2" t="s">
        <v>97</v>
      </c>
      <c r="C2" s="2" t="s">
        <v>9</v>
      </c>
      <c r="D2" s="2" t="s">
        <v>9</v>
      </c>
      <c r="E2" s="2" t="s">
        <v>14</v>
      </c>
      <c r="F2" s="2" t="s">
        <v>15</v>
      </c>
      <c r="G2" s="2" t="s">
        <v>16</v>
      </c>
    </row>
    <row r="3" spans="1:7">
      <c r="A3" s="2">
        <v>2</v>
      </c>
      <c r="B3" s="2" t="s">
        <v>98</v>
      </c>
      <c r="C3" s="2" t="s">
        <v>9</v>
      </c>
      <c r="D3" s="2" t="s">
        <v>9</v>
      </c>
      <c r="E3" s="2" t="s">
        <v>18</v>
      </c>
      <c r="F3" s="2" t="s">
        <v>19</v>
      </c>
      <c r="G3" s="2" t="s">
        <v>20</v>
      </c>
    </row>
    <row r="4" spans="1:7">
      <c r="A4" s="2">
        <v>3</v>
      </c>
      <c r="B4" s="2" t="s">
        <v>99</v>
      </c>
      <c r="C4" s="2" t="s">
        <v>9</v>
      </c>
      <c r="D4" s="2" t="s">
        <v>9</v>
      </c>
      <c r="E4" s="2" t="s">
        <v>22</v>
      </c>
      <c r="F4" s="2" t="s">
        <v>23</v>
      </c>
      <c r="G4" s="2" t="s">
        <v>24</v>
      </c>
    </row>
    <row r="5" spans="1:7">
      <c r="A5" s="2">
        <v>4</v>
      </c>
      <c r="B5" s="2" t="s">
        <v>100</v>
      </c>
      <c r="C5" s="2" t="s">
        <v>9</v>
      </c>
      <c r="D5" s="2" t="s">
        <v>9</v>
      </c>
      <c r="E5" s="2" t="s">
        <v>26</v>
      </c>
      <c r="F5" s="2" t="s">
        <v>27</v>
      </c>
      <c r="G5" s="2" t="s">
        <v>28</v>
      </c>
    </row>
    <row r="6" spans="1:7">
      <c r="A6" s="2">
        <v>5</v>
      </c>
      <c r="B6" s="2" t="s">
        <v>101</v>
      </c>
      <c r="C6" s="2" t="s">
        <v>9</v>
      </c>
      <c r="D6" s="2" t="s">
        <v>9</v>
      </c>
      <c r="E6" s="2" t="s">
        <v>30</v>
      </c>
      <c r="F6" s="2" t="s">
        <v>31</v>
      </c>
      <c r="G6" s="2" t="s">
        <v>32</v>
      </c>
    </row>
    <row r="7" spans="1:7">
      <c r="A7" s="2">
        <v>6</v>
      </c>
      <c r="B7" s="2" t="s">
        <v>102</v>
      </c>
      <c r="C7" s="2" t="s">
        <v>9</v>
      </c>
      <c r="D7" s="2" t="s">
        <v>9</v>
      </c>
      <c r="E7" s="2" t="s">
        <v>94</v>
      </c>
      <c r="F7" s="2" t="s">
        <v>103</v>
      </c>
      <c r="G7" s="2" t="s">
        <v>104</v>
      </c>
    </row>
    <row r="8" spans="1:7">
      <c r="A8" s="2">
        <v>7</v>
      </c>
      <c r="B8" s="2" t="s">
        <v>105</v>
      </c>
      <c r="C8" s="2" t="s">
        <v>9</v>
      </c>
      <c r="D8" s="2" t="s">
        <v>9</v>
      </c>
      <c r="E8" s="2" t="s">
        <v>106</v>
      </c>
      <c r="F8" s="2" t="s">
        <v>107</v>
      </c>
      <c r="G8" s="2" t="s">
        <v>108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4"/>
  <dimension ref="A1:EV2"/>
  <sheetViews>
    <sheetView workbookViewId="0">
      <pane ySplit="1" topLeftCell="A2" activePane="bottomLeft" state="frozen"/>
      <selection/>
      <selection pane="bottomLeft" activeCell="D12" sqref="D12"/>
    </sheetView>
  </sheetViews>
  <sheetFormatPr defaultColWidth="9" defaultRowHeight="13.5" outlineLevelRow="1"/>
  <cols>
    <col min="1" max="1" width="38.25" style="2" customWidth="1"/>
    <col min="2" max="2" width="46.3833333333333" style="2" customWidth="1"/>
    <col min="3" max="3" width="20.8833333333333" style="2" customWidth="1"/>
    <col min="4" max="16384" width="9" style="2"/>
  </cols>
  <sheetData>
    <row r="1" spans="1:152">
      <c r="A1" s="2" t="s">
        <v>5</v>
      </c>
      <c r="F1" s="3">
        <v>1</v>
      </c>
      <c r="G1" s="4"/>
      <c r="H1" s="4"/>
      <c r="I1" s="4"/>
      <c r="J1" s="4"/>
      <c r="K1" s="4"/>
      <c r="L1" s="4"/>
      <c r="M1" s="4"/>
      <c r="N1" s="4"/>
      <c r="O1" s="4"/>
      <c r="P1" s="3">
        <v>2</v>
      </c>
      <c r="Q1" s="4"/>
      <c r="R1" s="4"/>
      <c r="S1" s="4"/>
      <c r="T1" s="4"/>
      <c r="U1" s="4"/>
      <c r="V1" s="4"/>
      <c r="W1" s="4"/>
      <c r="X1" s="4"/>
      <c r="Y1" s="4"/>
      <c r="Z1" s="3">
        <v>3</v>
      </c>
      <c r="AA1" s="4"/>
      <c r="AB1" s="4"/>
      <c r="AC1" s="4"/>
      <c r="AD1" s="4"/>
      <c r="AE1" s="4"/>
      <c r="AF1" s="4"/>
      <c r="AG1" s="4"/>
      <c r="AH1" s="4"/>
      <c r="AI1" s="4"/>
      <c r="AJ1" s="3">
        <v>4</v>
      </c>
      <c r="AK1" s="4"/>
      <c r="AL1" s="4"/>
      <c r="AM1" s="4"/>
      <c r="AN1" s="4"/>
      <c r="AO1" s="4"/>
      <c r="AP1" s="4"/>
      <c r="AQ1" s="4"/>
      <c r="AR1" s="4"/>
      <c r="AS1" s="3">
        <v>5</v>
      </c>
      <c r="AT1" s="4"/>
      <c r="AU1" s="4"/>
      <c r="AV1" s="4"/>
      <c r="AW1" s="4"/>
      <c r="AX1" s="4"/>
      <c r="AY1" s="4"/>
      <c r="AZ1" s="4"/>
      <c r="BA1" s="4"/>
      <c r="BB1" s="3">
        <v>6</v>
      </c>
      <c r="BC1" s="4"/>
      <c r="BD1" s="4"/>
      <c r="BE1" s="4"/>
      <c r="BF1" s="4"/>
      <c r="BG1" s="4"/>
      <c r="BH1" s="4"/>
      <c r="BI1" s="4"/>
      <c r="BJ1" s="4"/>
      <c r="BK1" s="3">
        <v>7</v>
      </c>
      <c r="BL1" s="4"/>
      <c r="BM1" s="4"/>
      <c r="BN1" s="4"/>
      <c r="BO1" s="4"/>
      <c r="BP1" s="4"/>
      <c r="BQ1" s="4"/>
      <c r="BR1" s="4"/>
      <c r="BS1" s="6"/>
      <c r="BT1" s="3">
        <v>8</v>
      </c>
      <c r="BU1" s="4"/>
      <c r="BV1" s="4"/>
      <c r="BW1" s="4"/>
      <c r="BX1" s="4"/>
      <c r="BY1" s="4"/>
      <c r="BZ1" s="4"/>
      <c r="CA1" s="4"/>
      <c r="CB1" s="6"/>
      <c r="CC1" s="3">
        <v>9</v>
      </c>
      <c r="CD1" s="4"/>
      <c r="CE1" s="4"/>
      <c r="CF1" s="4"/>
      <c r="CG1" s="4"/>
      <c r="CH1" s="4"/>
      <c r="CI1" s="4"/>
      <c r="CJ1" s="4"/>
      <c r="CK1" s="6"/>
      <c r="CL1" s="3">
        <v>10</v>
      </c>
      <c r="CM1" s="4"/>
      <c r="CN1" s="4"/>
      <c r="CO1" s="4"/>
      <c r="CP1" s="4"/>
      <c r="CQ1" s="4"/>
      <c r="CR1" s="4"/>
      <c r="CS1" s="4"/>
      <c r="CT1" s="6"/>
      <c r="CU1" s="3">
        <v>11</v>
      </c>
      <c r="CV1" s="4"/>
      <c r="CW1" s="4"/>
      <c r="CX1" s="4"/>
      <c r="CY1" s="4"/>
      <c r="CZ1" s="4"/>
      <c r="DA1" s="4"/>
      <c r="DB1" s="4"/>
      <c r="DC1" s="6"/>
      <c r="DD1" s="3">
        <v>12</v>
      </c>
      <c r="DE1" s="4"/>
      <c r="DF1" s="4"/>
      <c r="DG1" s="4"/>
      <c r="DH1" s="4"/>
      <c r="DI1" s="4"/>
      <c r="DJ1" s="4"/>
      <c r="DK1" s="4"/>
      <c r="DL1" s="6"/>
      <c r="DM1" s="3">
        <v>13</v>
      </c>
      <c r="DN1" s="4"/>
      <c r="DO1" s="4"/>
      <c r="DP1" s="4"/>
      <c r="DQ1" s="4"/>
      <c r="DR1" s="4"/>
      <c r="DS1" s="4"/>
      <c r="DT1" s="4"/>
      <c r="DU1" s="6"/>
      <c r="DV1" s="3">
        <v>14</v>
      </c>
      <c r="DW1" s="4"/>
      <c r="DX1" s="4"/>
      <c r="DY1" s="4"/>
      <c r="DZ1" s="4"/>
      <c r="EA1" s="4"/>
      <c r="EB1" s="4"/>
      <c r="EC1" s="4"/>
      <c r="ED1" s="6"/>
      <c r="EE1" s="3">
        <v>15</v>
      </c>
      <c r="EF1" s="4"/>
      <c r="EG1" s="4"/>
      <c r="EH1" s="4"/>
      <c r="EI1" s="4"/>
      <c r="EJ1" s="4"/>
      <c r="EK1" s="4"/>
      <c r="EL1" s="4"/>
      <c r="EM1" s="6"/>
      <c r="EN1" s="3">
        <v>16</v>
      </c>
      <c r="EO1" s="4"/>
      <c r="EP1" s="4"/>
      <c r="EQ1" s="4"/>
      <c r="ER1" s="4"/>
      <c r="ES1" s="4"/>
      <c r="ET1" s="4"/>
      <c r="EU1" s="4"/>
      <c r="EV1" s="6"/>
    </row>
    <row r="2" spans="1:152">
      <c r="A2" s="2" t="s">
        <v>11</v>
      </c>
      <c r="C2" s="2" t="str">
        <f>IFERROR(INDEX('6.0.27'!G:G,MATCH(A2,'6.0.27'!F:F,0)),IFERROR(INDEX('5.0.41'!G:G,MATCH(A2,'5.0.41'!F:F,0)),IFERROR(INDEX('6.4.12'!G:G,MATCH(A2,'6.4.12'!F:F,0)),"")))</f>
        <v>模板</v>
      </c>
      <c r="D2" s="2">
        <f>IF(C2=B2,1,0)</f>
        <v>0</v>
      </c>
      <c r="E2" s="5">
        <f>(LEN(A2)-LEN(SUBSTITUTE(A2,":","")))/LEN(":")</f>
        <v>0</v>
      </c>
      <c r="F2" s="5" t="e">
        <f>J2&amp;","&amp;N2</f>
        <v>#VALUE!</v>
      </c>
      <c r="G2" s="5"/>
      <c r="H2" s="5" t="e">
        <f>FIND(": '",$A2,1)</f>
        <v>#VALUE!</v>
      </c>
      <c r="I2" s="5" t="e">
        <f>FIND("',",$A2,H2+1)</f>
        <v>#VALUE!</v>
      </c>
      <c r="J2" s="5" t="e">
        <f>MID($A2,H2+2,I2-H2-1)</f>
        <v>#VALUE!</v>
      </c>
      <c r="K2" s="5"/>
      <c r="L2" s="5" t="e">
        <f>FIND(": '",$B2,1)</f>
        <v>#VALUE!</v>
      </c>
      <c r="M2" s="5" t="e">
        <f>FIND("',",$B2,L2+1)</f>
        <v>#VALUE!</v>
      </c>
      <c r="N2" s="5" t="e">
        <f>MID($B2,L2+2,M2-L2-1)</f>
        <v>#VALUE!</v>
      </c>
      <c r="O2" s="5"/>
      <c r="P2" s="5" t="e">
        <f>T2&amp;","&amp;X2</f>
        <v>#VALUE!</v>
      </c>
      <c r="Q2" s="5"/>
      <c r="R2" s="5" t="e">
        <f>FIND(": '",$A2,I2+1)</f>
        <v>#VALUE!</v>
      </c>
      <c r="S2" s="5" t="e">
        <f>FIND("'}",$A2,R2+1)</f>
        <v>#VALUE!</v>
      </c>
      <c r="T2" s="5" t="e">
        <f>MID($A2,R2+2,S2-R2-1)</f>
        <v>#VALUE!</v>
      </c>
      <c r="U2" s="5"/>
      <c r="V2" s="5" t="e">
        <f>FIND(": '",$B2,M2+1)</f>
        <v>#VALUE!</v>
      </c>
      <c r="W2" s="5" t="e">
        <f>IFERROR(FIND("'}",$B2,V2+1),FIND("',",$B2,V2+1))</f>
        <v>#VALUE!</v>
      </c>
      <c r="X2" s="5" t="e">
        <f>MID($B2,V2+2,W2-V2-1)</f>
        <v>#VALUE!</v>
      </c>
      <c r="Y2" s="5"/>
      <c r="Z2" s="5" t="e">
        <f>AD2&amp;","&amp;AH2</f>
        <v>#VALUE!</v>
      </c>
      <c r="AA2" s="5"/>
      <c r="AB2" s="5" t="e">
        <f>FIND(": '",$A2,S2+1)</f>
        <v>#VALUE!</v>
      </c>
      <c r="AC2" s="5" t="e">
        <f>IFERROR(FIND("',",$A2,AB2+1),FIND("'}",$A2,AB2+1))</f>
        <v>#VALUE!</v>
      </c>
      <c r="AD2" s="5" t="e">
        <f>MID($A2,AB2+2,AC2-AB2-1)</f>
        <v>#VALUE!</v>
      </c>
      <c r="AE2" s="5"/>
      <c r="AF2" s="5" t="e">
        <f>FIND(": '",$B2,W2+1)</f>
        <v>#VALUE!</v>
      </c>
      <c r="AG2" s="5" t="e">
        <f>IFERROR(FIND("',",$B2,AF2+1),FIND("'}",$B2,AF2+1))</f>
        <v>#VALUE!</v>
      </c>
      <c r="AH2" s="5" t="e">
        <f>MID($B2,AF2+2,AG2-AF2-1)</f>
        <v>#VALUE!</v>
      </c>
      <c r="AI2" s="5"/>
      <c r="AJ2" s="5" t="e">
        <f>AN2&amp;","&amp;AR2</f>
        <v>#VALUE!</v>
      </c>
      <c r="AK2" s="5"/>
      <c r="AL2" s="5" t="e">
        <f>FIND(": '",$A2,AC2+1)</f>
        <v>#VALUE!</v>
      </c>
      <c r="AM2" s="5" t="e">
        <f>IFERROR(FIND("'}",$A2,AL2+1),FIND("',",$A2,AL2+1))</f>
        <v>#VALUE!</v>
      </c>
      <c r="AN2" s="5" t="e">
        <f>MID($A2,AL2+2,AM2-AL2-1)</f>
        <v>#VALUE!</v>
      </c>
      <c r="AO2" s="5"/>
      <c r="AP2" s="5" t="e">
        <f>FIND(": '",$B2,AG2+1)</f>
        <v>#VALUE!</v>
      </c>
      <c r="AQ2" s="5" t="e">
        <f>IFERROR(FIND("'}",$B2,AP2+1),FIND("',",$B2,AP2+1))</f>
        <v>#VALUE!</v>
      </c>
      <c r="AR2" s="5" t="e">
        <f>MID($B2,AP2+2,AQ2-AP2-1)</f>
        <v>#VALUE!</v>
      </c>
      <c r="AS2" s="5" t="e">
        <f>AW2&amp;","&amp;BA2</f>
        <v>#VALUE!</v>
      </c>
      <c r="AT2" s="5"/>
      <c r="AU2" s="5" t="e">
        <f>FIND(": '",$A2,AM2+1)</f>
        <v>#VALUE!</v>
      </c>
      <c r="AV2" s="5" t="e">
        <f>IFERROR(FIND("',",$A2,AU2+1),FIND("'}",$A2,AU2+1))</f>
        <v>#VALUE!</v>
      </c>
      <c r="AW2" s="5" t="e">
        <f>MID($A2,AU2+2,AV2-AU2-1)</f>
        <v>#VALUE!</v>
      </c>
      <c r="AX2" s="5"/>
      <c r="AY2" s="5" t="e">
        <f>FIND(": '",$B2,AQ2+1)</f>
        <v>#VALUE!</v>
      </c>
      <c r="AZ2" s="5" t="e">
        <f>IFERROR(FIND("',",$B2,AY2+1),FIND("'}",$B2,AY2+1))</f>
        <v>#VALUE!</v>
      </c>
      <c r="BA2" s="5" t="e">
        <f>MID($B2,AY2+2,AZ2-AY2-1)</f>
        <v>#VALUE!</v>
      </c>
      <c r="BB2" s="5" t="e">
        <f>BF2&amp;","&amp;BJ2</f>
        <v>#VALUE!</v>
      </c>
      <c r="BC2" s="5"/>
      <c r="BD2" s="5" t="e">
        <f>FIND(": '",$A2,AV2+1)</f>
        <v>#VALUE!</v>
      </c>
      <c r="BE2" s="5" t="e">
        <f>IFERROR(FIND("'}",$A2,BD2+1),FIND("',",$A2,BD2+1))</f>
        <v>#VALUE!</v>
      </c>
      <c r="BF2" s="5" t="e">
        <f>MID($A2,BD2+2,BE2-BD2-1)</f>
        <v>#VALUE!</v>
      </c>
      <c r="BG2" s="5"/>
      <c r="BH2" s="5" t="e">
        <f>FIND(": '",$B2,AZ2+1)</f>
        <v>#VALUE!</v>
      </c>
      <c r="BI2" s="5" t="e">
        <f>IFERROR(FIND("'}",$B2,BH2+1),FIND("',",$B2,BH2+1))</f>
        <v>#VALUE!</v>
      </c>
      <c r="BJ2" s="5" t="e">
        <f>MID($B2,BH2+2,BI2-BH2-1)</f>
        <v>#VALUE!</v>
      </c>
      <c r="BK2" s="5" t="e">
        <f>BO2&amp;","&amp;BS2</f>
        <v>#VALUE!</v>
      </c>
      <c r="BL2" s="5"/>
      <c r="BM2" s="5" t="e">
        <f>FIND(": '",$A2,BE2+1)</f>
        <v>#VALUE!</v>
      </c>
      <c r="BN2" s="5" t="e">
        <f>IFERROR(FIND("',",$A2,BM2+1),FIND("'}",$A2,BM2+1))</f>
        <v>#VALUE!</v>
      </c>
      <c r="BO2" s="5" t="e">
        <f>MID($A2,BM2+2,BN2-BM2-1)</f>
        <v>#VALUE!</v>
      </c>
      <c r="BP2" s="5"/>
      <c r="BQ2" s="5" t="e">
        <f>FIND(": '",$B2,BI2+1)</f>
        <v>#VALUE!</v>
      </c>
      <c r="BR2" s="5" t="e">
        <f>IFERROR(FIND("',",$B2,BQ2+1),FIND("'}",$B2,BQ2+1))</f>
        <v>#VALUE!</v>
      </c>
      <c r="BS2" s="5" t="e">
        <f>MID($B2,BQ2+2,BR2-BQ2-1)</f>
        <v>#VALUE!</v>
      </c>
      <c r="BT2" s="5" t="e">
        <f>BX2&amp;","&amp;CB2</f>
        <v>#VALUE!</v>
      </c>
      <c r="BU2" s="5"/>
      <c r="BV2" s="5" t="e">
        <f>FIND(": '",$A2,BN2+1)</f>
        <v>#VALUE!</v>
      </c>
      <c r="BW2" s="5" t="e">
        <f>IFERROR(FIND("'}",$A2,BV2+1),FIND("',",$A2,BV2+1))</f>
        <v>#VALUE!</v>
      </c>
      <c r="BX2" s="5" t="e">
        <f>MID($A2,BV2+2,BW2-BV2-1)</f>
        <v>#VALUE!</v>
      </c>
      <c r="BY2" s="5"/>
      <c r="BZ2" s="5" t="e">
        <f>FIND(": '",$B2,BR2+1)</f>
        <v>#VALUE!</v>
      </c>
      <c r="CA2" s="5" t="e">
        <f>IFERROR(FIND("'}",$B2,BZ2+1),FIND("',",$B2,BZ2+1))</f>
        <v>#VALUE!</v>
      </c>
      <c r="CB2" s="5" t="e">
        <f>MID($B2,BZ2+2,CA2-BZ2-1)</f>
        <v>#VALUE!</v>
      </c>
      <c r="CC2" s="5" t="e">
        <f>CG2&amp;","&amp;CK2</f>
        <v>#VALUE!</v>
      </c>
      <c r="CD2" s="5"/>
      <c r="CE2" s="5" t="e">
        <f>FIND(": '",$A2,BW2+1)</f>
        <v>#VALUE!</v>
      </c>
      <c r="CF2" s="5" t="e">
        <f>IFERROR(FIND("',",$A2,CE2+1),FIND("'}",$A2,CE2+1))</f>
        <v>#VALUE!</v>
      </c>
      <c r="CG2" s="5" t="e">
        <f>MID($A2,CE2+2,CF2-CE2-1)</f>
        <v>#VALUE!</v>
      </c>
      <c r="CH2" s="5"/>
      <c r="CI2" s="5" t="e">
        <f>FIND(": '",$B2,CA2+1)</f>
        <v>#VALUE!</v>
      </c>
      <c r="CJ2" s="5" t="e">
        <f>IFERROR(FIND("',",$B2,CI2+1),FIND("'}",$B2,CI2+1))</f>
        <v>#VALUE!</v>
      </c>
      <c r="CK2" s="5" t="e">
        <f>MID($B2,CI2+2,CJ2-CI2-1)</f>
        <v>#VALUE!</v>
      </c>
      <c r="CL2" s="5" t="e">
        <f>CP2&amp;","&amp;CT2</f>
        <v>#VALUE!</v>
      </c>
      <c r="CM2" s="5"/>
      <c r="CN2" s="5" t="e">
        <f>FIND(": '",$A2,CF2+1)</f>
        <v>#VALUE!</v>
      </c>
      <c r="CO2" s="5" t="e">
        <f>IFERROR(FIND("'}",$A2,CN2+1),FIND("',",$A2,CN2+1))</f>
        <v>#VALUE!</v>
      </c>
      <c r="CP2" s="5" t="e">
        <f>MID($A2,CN2+2,CO2-CN2-1)</f>
        <v>#VALUE!</v>
      </c>
      <c r="CQ2" s="5"/>
      <c r="CR2" s="5" t="e">
        <f>FIND(": '",$B2,CJ2+1)</f>
        <v>#VALUE!</v>
      </c>
      <c r="CS2" s="5" t="e">
        <f>IFERROR(FIND("'}",$B2,CR2+1),FIND("',",$B2,CR2+1))</f>
        <v>#VALUE!</v>
      </c>
      <c r="CT2" s="5" t="e">
        <f>MID($B2,CR2+2,CS2-CR2-1)</f>
        <v>#VALUE!</v>
      </c>
      <c r="CU2" s="5" t="e">
        <f>CY2&amp;","&amp;DC2</f>
        <v>#VALUE!</v>
      </c>
      <c r="CV2" s="5"/>
      <c r="CW2" s="5" t="e">
        <f>FIND(": '",$A2,CO2+1)</f>
        <v>#VALUE!</v>
      </c>
      <c r="CX2" s="5" t="e">
        <f>IFERROR(FIND("',",$A2,CW2+1),FIND("'}",$A2,CW2+1))</f>
        <v>#VALUE!</v>
      </c>
      <c r="CY2" s="5" t="e">
        <f>MID($A2,CW2+2,CX2-CW2-1)</f>
        <v>#VALUE!</v>
      </c>
      <c r="CZ2" s="5"/>
      <c r="DA2" s="5" t="e">
        <f>FIND(": '",$B2,CS2+1)</f>
        <v>#VALUE!</v>
      </c>
      <c r="DB2" s="5" t="e">
        <f>IFERROR(FIND("',",$B2,DA2+1),FIND("'}",$B2,DA2+1))</f>
        <v>#VALUE!</v>
      </c>
      <c r="DC2" s="5" t="e">
        <f>MID($B2,DA2+2,DB2-DA2-1)</f>
        <v>#VALUE!</v>
      </c>
      <c r="DD2" s="5" t="e">
        <f>DH2&amp;","&amp;DL2</f>
        <v>#VALUE!</v>
      </c>
      <c r="DE2" s="5"/>
      <c r="DF2" s="5" t="e">
        <f>FIND(": '",$A2,CX2+1)</f>
        <v>#VALUE!</v>
      </c>
      <c r="DG2" s="5" t="e">
        <f>IFERROR(FIND("'}",$A2,DF2+1),FIND("',",$A2,DF2+1))</f>
        <v>#VALUE!</v>
      </c>
      <c r="DH2" s="5" t="e">
        <f>MID($A2,DF2+2,DG2-DF2-1)</f>
        <v>#VALUE!</v>
      </c>
      <c r="DI2" s="5"/>
      <c r="DJ2" s="5" t="e">
        <f>FIND(": '",$B2,DB2+1)</f>
        <v>#VALUE!</v>
      </c>
      <c r="DK2" s="5" t="e">
        <f>IFERROR(FIND("'}",$B2,DJ2+1),FIND("',",$B2,DJ2+1))</f>
        <v>#VALUE!</v>
      </c>
      <c r="DL2" s="5" t="e">
        <f>MID($B2,DJ2+2,DK2-DJ2-1)</f>
        <v>#VALUE!</v>
      </c>
      <c r="DM2" s="5" t="e">
        <f>DQ2&amp;","&amp;DU2</f>
        <v>#VALUE!</v>
      </c>
      <c r="DN2" s="5"/>
      <c r="DO2" s="5" t="e">
        <f>FIND(": '",$A2,DG2+1)</f>
        <v>#VALUE!</v>
      </c>
      <c r="DP2" s="5" t="e">
        <f>IFERROR(FIND("',",$A2,DO2+1),FIND("'}",$A2,DO2+1))</f>
        <v>#VALUE!</v>
      </c>
      <c r="DQ2" s="5" t="e">
        <f>MID($A2,DO2+2,DP2-DO2-1)</f>
        <v>#VALUE!</v>
      </c>
      <c r="DR2" s="5"/>
      <c r="DS2" s="5" t="e">
        <f>FIND(": '",$B2,DK2+1)</f>
        <v>#VALUE!</v>
      </c>
      <c r="DT2" s="5" t="e">
        <f>IFERROR(FIND("',",$B2,DS2+1),FIND("'}",$B2,DS2+1))</f>
        <v>#VALUE!</v>
      </c>
      <c r="DU2" s="5" t="e">
        <f>MID($B2,DS2+2,DT2-DS2-1)</f>
        <v>#VALUE!</v>
      </c>
      <c r="DV2" s="5" t="e">
        <f>DZ2&amp;","&amp;ED2</f>
        <v>#VALUE!</v>
      </c>
      <c r="DW2" s="5"/>
      <c r="DX2" s="5" t="e">
        <f>FIND(": '",$A2,DP2+1)</f>
        <v>#VALUE!</v>
      </c>
      <c r="DY2" s="5" t="e">
        <f>IFERROR(FIND("'}",$A2,DX2+1),FIND("',",$A2,DX2+1))</f>
        <v>#VALUE!</v>
      </c>
      <c r="DZ2" s="5" t="e">
        <f>MID($A2,DX2+2,DY2-DX2-1)</f>
        <v>#VALUE!</v>
      </c>
      <c r="EA2" s="5"/>
      <c r="EB2" s="5" t="e">
        <f>FIND(": '",$B2,DT2+1)</f>
        <v>#VALUE!</v>
      </c>
      <c r="EC2" s="5" t="e">
        <f>IFERROR(FIND("'}",$B2,EB2+1),FIND("',",$B2,EB2+1))</f>
        <v>#VALUE!</v>
      </c>
      <c r="ED2" s="5" t="e">
        <f>MID($B2,EB2+2,EC2-EB2-1)</f>
        <v>#VALUE!</v>
      </c>
      <c r="EE2" s="5" t="e">
        <f>EI2&amp;","&amp;EM2</f>
        <v>#VALUE!</v>
      </c>
      <c r="EF2" s="5"/>
      <c r="EG2" s="5" t="e">
        <f>FIND(": '",$A2,DY2+1)</f>
        <v>#VALUE!</v>
      </c>
      <c r="EH2" s="5" t="e">
        <f>IFERROR(FIND("',",$A2,EG2+1),FIND("'}",$A2,EG2+1))</f>
        <v>#VALUE!</v>
      </c>
      <c r="EI2" s="5" t="e">
        <f>MID($A2,EG2+2,EH2-EG2-1)</f>
        <v>#VALUE!</v>
      </c>
      <c r="EJ2" s="5"/>
      <c r="EK2" s="5" t="e">
        <f>FIND(": '",$B2,EC2+1)</f>
        <v>#VALUE!</v>
      </c>
      <c r="EL2" s="5" t="e">
        <f>IFERROR(FIND("',",$B2,EK2+1),FIND("'}",$B2,EK2+1))</f>
        <v>#VALUE!</v>
      </c>
      <c r="EM2" s="5" t="e">
        <f>MID($B2,EK2+2,EL2-EK2-1)</f>
        <v>#VALUE!</v>
      </c>
      <c r="EN2" s="5" t="e">
        <f>ER2&amp;","&amp;EV2</f>
        <v>#VALUE!</v>
      </c>
      <c r="EO2" s="5"/>
      <c r="EP2" s="5" t="e">
        <f>FIND(": '",$A2,EH2+1)</f>
        <v>#VALUE!</v>
      </c>
      <c r="EQ2" s="5" t="e">
        <f>IFERROR(FIND("'}",$A2,EP2+1),FIND("',",$A2,EP2+1))</f>
        <v>#VALUE!</v>
      </c>
      <c r="ER2" s="5" t="e">
        <f>MID($A2,EP2+2,EQ2-EP2-1)</f>
        <v>#VALUE!</v>
      </c>
      <c r="ES2" s="5"/>
      <c r="ET2" s="5" t="e">
        <f>FIND(": '",$B2,EL2+1)</f>
        <v>#VALUE!</v>
      </c>
      <c r="EU2" s="5" t="e">
        <f>IFERROR(FIND("'}",$B2,ET2+1),FIND("',",$B2,ET2+1))</f>
        <v>#VALUE!</v>
      </c>
      <c r="EV2" s="5" t="e">
        <f>MID($B2,ET2+2,EU2-ET2-1)</f>
        <v>#VALUE!</v>
      </c>
    </row>
  </sheetData>
  <autoFilter ref="A1:EV2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C10"/>
  <sheetViews>
    <sheetView workbookViewId="0">
      <selection activeCell="A1" sqref="A1"/>
    </sheetView>
  </sheetViews>
  <sheetFormatPr defaultColWidth="9" defaultRowHeight="13.5" outlineLevelCol="2"/>
  <cols>
    <col min="1" max="1" width="51.75" customWidth="1"/>
    <col min="2" max="2" width="46" customWidth="1"/>
  </cols>
  <sheetData>
    <row r="1" spans="1:3">
      <c r="A1" t="s">
        <v>109</v>
      </c>
      <c r="B1" t="s">
        <v>110</v>
      </c>
      <c r="C1" s="1" t="str">
        <f>INDEX(B:B,MATCH(A1,A:A,0))</f>
        <v>HPE iLO：计算机系统[{#SYSTEM_HOSTNAME}]: BIOS版本已更改（新版本：{ITEM.VALUE}）</v>
      </c>
    </row>
    <row r="2" spans="1:3">
      <c r="A2" t="s">
        <v>111</v>
      </c>
      <c r="B2" t="s">
        <v>112</v>
      </c>
      <c r="C2" s="1" t="str">
        <f t="shared" ref="C2:C8" si="0">INDEX(B:B,MATCH(A2,A:A,0))</f>
        <v>HPE iLO：计算机系统[{#SYSTEM_HOSTNAME}]: 固件版本已更改（新版本：{ITEM.VALUE}）</v>
      </c>
    </row>
    <row r="3" spans="1:3">
      <c r="A3" t="s">
        <v>113</v>
      </c>
      <c r="B3" t="s">
        <v>114</v>
      </c>
      <c r="C3" s="1" t="str">
        <f t="shared" si="0"/>
        <v>Oracle '{#CON_NAME}' TBS '{#TABLESPACE}'：表空间使用率过高（超过5分钟内的{ORACLE.TBS.USED.PCT.FROM.MAX.HIGH}%）. </v>
      </c>
    </row>
    <row r="4" spans="1:3">
      <c r="A4" t="s">
        <v>115</v>
      </c>
      <c r="B4" t="s">
        <v>116</v>
      </c>
      <c r="C4" s="1" t="str">
        <f t="shared" si="0"/>
        <v>Oracle '{#CON_NAME}' TBS '{#TABLESPACE}'：表空间使用率过高（超过5分钟内的{ORACLE.TBS.USED.PCT.FROM.MAX.WARN}%）.</v>
      </c>
    </row>
    <row r="5" spans="1:3">
      <c r="A5" t="s">
        <v>117</v>
      </c>
      <c r="B5" t="s">
        <v>118</v>
      </c>
      <c r="C5" s="1" t="str">
        <f t="shared" si="0"/>
        <v>Oracle TBS '{#TABLESPACE}'：表空间利用率过高（超过5分钟内的{ORACLE.TBS.USED.PCT.FROM.MAX.WARN}%）. </v>
      </c>
    </row>
    <row r="6" spans="1:3">
      <c r="A6" t="s">
        <v>119</v>
      </c>
      <c r="B6" t="s">
        <v>120</v>
      </c>
      <c r="C6" s="1" t="str">
        <f t="shared" si="0"/>
        <v>Oracle TBS '{#TABLESPACE}'：表空间利用率过高（超过5分钟内的{ORACLE.TBS.USED.PCT.FROM.MAX.HIGH}%）.</v>
      </c>
    </row>
    <row r="7" spans="1:3">
      <c r="A7" t="s">
        <v>121</v>
      </c>
      <c r="C7" s="1">
        <f t="shared" si="0"/>
        <v>0</v>
      </c>
    </row>
    <row r="8" spans="3:3">
      <c r="C8" s="1"/>
    </row>
    <row r="9" spans="3:3">
      <c r="C9" s="1"/>
    </row>
    <row r="10" spans="3:3">
      <c r="C1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5.0.41</vt:lpstr>
      <vt:lpstr>6.0.27</vt:lpstr>
      <vt:lpstr>6.4.12</vt:lpstr>
      <vt:lpstr>整理</vt:lpstr>
      <vt:lpstr>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2023-04-25T10:06:00Z</dcterms:created>
  <dcterms:modified xsi:type="dcterms:W3CDTF">2024-03-07T08:34:10Z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  <property fmtid="{D5CDD505-2E9C-101B-9397-08002B2CF9AE}" pid="3" name="KSOReadingLayout">
    <vt:bool>true</vt:bool>
  </property>
</Properties>
</file>