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s\OneDrive\Desktop\Data Analysis\Documents\GitHub_HW\oct2024_dataBC_week1\Starter_Code\"/>
    </mc:Choice>
  </mc:AlternateContent>
  <xr:revisionPtr revIDLastSave="0" documentId="13_ncr:1_{306FE1F5-EAAF-4081-8530-8D1D00BCBF16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OutcomeParentC" sheetId="3" r:id="rId1"/>
    <sheet name="OutcomeSubC" sheetId="4" r:id="rId2"/>
    <sheet name="OutcomeMonth" sheetId="5" r:id="rId3"/>
    <sheet name="Crowdfunding" sheetId="1" r:id="rId4"/>
    <sheet name="Statistical Analysis" sheetId="6" r:id="rId5"/>
  </sheets>
  <definedNames>
    <definedName name="_xlnm._FilterDatabase" localSheetId="3" hidden="1">Crowdfunding!$F$1:$F$1001</definedName>
  </definedNames>
  <calcPr calcId="191029"/>
  <pivotCaches>
    <pivotCache cacheId="15" r:id="rId6"/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<sst xmlns="http://schemas.openxmlformats.org/spreadsheetml/2006/main" count="6121" uniqueCount="2106">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</sst>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 applyAlignment="1"/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8000"/>
      <color rgb="FF3399FF"/>
      <color rgb="FF33CC33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[CrowdfundingBook.xlsx]OutcomeParentC!PivotTable2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OutcomeParentC!$B$3:$B$4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E-4B4E-BE0C-51AEE2729A6B}"/>
            </c:ext>
          </c:extLst>
        </c:ser>
        <c:ser>
          <c:idx val="1"/>
          <c:order val="1"/>
          <c:tx>
            <c:strRef>
              <c:f>OutcomeParentC!$C$3:$C$4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E-4B4E-BE0C-51AEE2729A6B}"/>
            </c:ext>
          </c:extLst>
        </c:ser>
        <c:ser>
          <c:idx val="2"/>
          <c:order val="2"/>
          <c:tx>
            <c:strRef>
              <c:f>OutcomeParentC!$D$3:$D$4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E-4B4E-BE0C-51AEE2729A6B}"/>
            </c:ext>
          </c:extLst>
        </c:ser>
        <c:ser>
          <c:idx val="3"/>
          <c:order val="3"/>
          <c:tx>
            <c:strRef>
              <c:f>OutcomeParentC!$E$3:$E$4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E-4B4E-BE0C-51AEE272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82432"/>
        <c:axId val="195570832"/>
      </c:barChart>
      <c:catAx>
        <c:axId val="1987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0832"/>
        <c:crosses val="autoZero"/>
        <c:auto val="1"/>
        <c:lblAlgn val="ctr"/>
        <c:lblOffset val="100"/>
        <c:noMultiLvlLbl val="0"/>
      </c:catAx>
      <c:valAx>
        <c:axId val="195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[CrowdfundingBook.xlsx]OutcomeSubC!PivotTable3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OutcomeSubC!$B$4:$B$5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C7C-9436-F332B0CD0A04}"/>
            </c:ext>
          </c:extLst>
        </c:ser>
        <c:ser>
          <c:idx val="1"/>
          <c:order val="1"/>
          <c:tx>
            <c:strRef>
              <c:f>OutcomeSubC!$C$4:$C$5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C7C-9436-F332B0CD0A04}"/>
            </c:ext>
          </c:extLst>
        </c:ser>
        <c:ser>
          <c:idx val="2"/>
          <c:order val="2"/>
          <c:tx>
            <c:strRef>
              <c:f>OutcomeSubC!$D$4:$D$5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C7C-9436-F332B0CD0A04}"/>
            </c:ext>
          </c:extLst>
        </c:ser>
        <c:ser>
          <c:idx val="3"/>
          <c:order val="3"/>
          <c:tx>
            <c:strRef>
              <c:f>OutcomeSubC!$E$4:$E$5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43-4C7C-9436-F332B0C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006896"/>
        <c:axId val="190235888"/>
      </c:barChart>
      <c:catAx>
        <c:axId val="2610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888"/>
        <c:crosses val="autoZero"/>
        <c:auto val="1"/>
        <c:lblAlgn val="ctr"/>
        <c:lblOffset val="100"/>
        <c:noMultiLvlLbl val="0"/>
      </c:catAx>
      <c:valAx>
        <c:axId val="19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[CrowdfundingBook.xlsx]OutcomeMonth!PivotTable4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49F-AEA5-4F5F50AF87D0}"/>
            </c:ext>
          </c:extLst>
        </c:ser>
        <c:ser>
          <c:idx val="1"/>
          <c:order val="1"/>
          <c:tx>
            <c:strRef>
              <c:f>OutcomeMonth!$C$4:$C$5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E7-449F-AEA5-4F5F50AF87D0}"/>
            </c:ext>
          </c:extLst>
        </c:ser>
        <c:ser>
          <c:idx val="2"/>
          <c:order val="2"/>
          <c:tx>
            <c:strRef>
              <c:f>OutcomeMonth!$D$4:$D$5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E7-449F-AEA5-4F5F50AF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83632"/>
        <c:axId val="154681712"/>
      </c:lineChart>
      <c:catAx>
        <c:axId val="154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1712"/>
        <c:crosses val="autoZero"/>
        <c:auto val="1"/>
        <c:lblAlgn val="ctr"/>
        <c:lblOffset val="100"/>
        <c:noMultiLvlLbl val="0"/>
      </c:catAx>
      <c:valAx>
        <c:axId val="154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441324</xdr:colOff>
      <xdr:row>4</xdr:row>
      <xdr:rowOff>123824</xdr:rowOff>
    </xdr:from>
    <xdr:to>
      <xdr:col>15</xdr:col>
      <xdr:colOff>222249</xdr:colOff>
      <xdr:row>24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9204C-B36E-AFD7-433A-6575E6CB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34924</xdr:rowOff>
    </xdr:from>
    <xdr:to>
      <xdr:col>15</xdr:col>
      <xdr:colOff>654049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28DAA-7D59-0D06-954B-0B2A2BE3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4</xdr:row>
      <xdr:rowOff>98424</xdr:rowOff>
    </xdr:from>
    <xdr:to>
      <xdr:col>14</xdr:col>
      <xdr:colOff>482599</xdr:colOff>
      <xdr:row>22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D53F-2AFA-2B53-CCDC-8B11E1EFE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Tac" refreshedDate="45585.880207407405" createdVersion="8" refreshedVersion="8" minRefreshableVersion="3" recordCount="1000" xr:uid="{3C09E079-0D4B-4B3A-BC44-2BE8831B874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Tac" refreshedDate="45585.89187835648" createdVersion="8" refreshedVersion="8" minRefreshableVersion="3" recordCount="1000" xr:uid="{AFA86AD1-79DD-432F-874C-B8376D64D34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266A6-85AF-47F1-8E2B-85475AD2F95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98669-564A-4737-8C83-876B9364D6C4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23C8E-5E1D-4275-9592-B911B44B7C02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9121-C63B-43F5-81BA-E84901B22ECC}">
  <dimension ref="A1:F14"/>
  <sheetViews>
    <sheetView workbookViewId="0">
      <selection activeCell="H27" sqref="H2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7" t="s">
        <v>6</v>
      </c>
      <c r="B1" t="s">
        <v>2046</v>
      </c>
    </row>
    <row r="3" spans="1:6" x14ac:dyDescent="0.35">
      <c r="A3" s="7" t="s">
        <v>2045</v>
      </c>
      <c r="B3" s="7" t="s">
        <v>2044</v>
      </c>
    </row>
    <row r="4" spans="1:6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2043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5EE9-B3A3-48AA-A44F-3549D0C17FA2}">
  <dimension ref="A1:F30"/>
  <sheetViews>
    <sheetView workbookViewId="0">
      <selection activeCell="Q20" sqref="Q2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2046</v>
      </c>
    </row>
    <row r="2" spans="1:6" x14ac:dyDescent="0.35">
      <c r="A2" s="7" t="s">
        <v>6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7D6-4452-4632-B1D6-A52995108FEA}">
  <dimension ref="A1:E18"/>
  <sheetViews>
    <sheetView workbookViewId="0">
      <selection activeCell="E26" sqref="E2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2046</v>
      </c>
    </row>
    <row r="2" spans="1:5" x14ac:dyDescent="0.35">
      <c r="A2" s="7" t="s">
        <v>2073</v>
      </c>
      <c r="B2" t="s">
        <v>2046</v>
      </c>
    </row>
    <row r="4" spans="1:5" x14ac:dyDescent="0.35">
      <c r="A4" s="7" t="s">
        <v>2045</v>
      </c>
      <c r="B4" s="7" t="s">
        <v>2044</v>
      </c>
    </row>
    <row r="5" spans="1:5" x14ac:dyDescent="0.3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8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8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8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8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8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8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8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8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8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8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8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8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8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F3" sqref="F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33203125" customWidth="1"/>
    <col min="16" max="16" width="15.83203125" style="6" customWidth="1"/>
    <col min="17" max="17" width="14.75" customWidth="1"/>
    <col min="18" max="18" width="12.58203125" customWidth="1"/>
    <col min="19" max="19" width="21.1640625" customWidth="1"/>
    <col min="20" max="20" width="20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6">
        <f>IF(G2=0, 0, E2/G2)</f>
        <v>0</v>
      </c>
      <c r="Q2" t="str">
        <f>LEFT(N2,FIND("/",N2)-1)</f>
        <v>food</v>
      </c>
      <c r="R2" t="str">
        <f>RIGHT(N2, LEN(N2)-FIND("/",N2))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 s="6">
        <f t="shared" ref="P3:P66" si="1">(E3/G3)</f>
        <v>92.151898734177209</v>
      </c>
      <c r="Q3" t="str">
        <f t="shared" ref="Q3:Q66" si="2">LEFT(N3,FIND("/",N3)-1)</f>
        <v>music</v>
      </c>
      <c r="R3" t="str">
        <f t="shared" ref="R3:R66" si="3">RIGHT(N3, LEN(N3)-FIND("/",N3))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</f>
        <v>2.3614754098360655</v>
      </c>
      <c r="P67" s="6">
        <f t="shared" ref="P67:P130" si="7">(E67/G67)</f>
        <v>61.038135593220339</v>
      </c>
      <c r="Q67" t="str">
        <f t="shared" ref="Q67:Q130" si="8">LEFT(N67,FIND("/",N67)-1)</f>
        <v>theater</v>
      </c>
      <c r="R67" t="str">
        <f t="shared" ref="R67:R130" si="9">RIGHT(N67, LEN(N67)-FIND("/",N67))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(E131/D131)</f>
        <v>3.2026936026936029E-2</v>
      </c>
      <c r="P131" s="6">
        <f t="shared" ref="P131:P194" si="13">(E131/G131)</f>
        <v>86.472727272727269</v>
      </c>
      <c r="Q131" t="str">
        <f t="shared" ref="Q131:Q194" si="14">LEFT(N131,FIND("/",N131)-1)</f>
        <v>food</v>
      </c>
      <c r="R131" t="str">
        <f t="shared" ref="R131:R194" si="15">RIGHT(N131, LEN(N131)-FIND("/",N131))</f>
        <v>food trucks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(E195/D195)</f>
        <v>0.45636363636363636</v>
      </c>
      <c r="P195" s="6">
        <f t="shared" ref="P195:P258" si="19">(E195/G195)</f>
        <v>46.338461538461537</v>
      </c>
      <c r="Q195" t="str">
        <f t="shared" ref="Q195:Q258" si="20">LEFT(N195,FIND("/",N195)-1)</f>
        <v>music</v>
      </c>
      <c r="R195" t="str">
        <f t="shared" ref="R195:R258" si="21">RIGHT(N195, LEN(N195)-FIND("/",N195))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(E259/D259)</f>
        <v>1.46</v>
      </c>
      <c r="P259" s="6">
        <f t="shared" ref="P259:P322" si="25">(E259/G259)</f>
        <v>90.456521739130437</v>
      </c>
      <c r="Q259" t="str">
        <f t="shared" ref="Q259:Q322" si="26">LEFT(N259,FIND("/",N259)-1)</f>
        <v>theater</v>
      </c>
      <c r="R259" t="str">
        <f t="shared" ref="R259:R322" si="27">RIGHT(N259, LEN(N259)-FIND("/",N259))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(E323/D323)</f>
        <v>0.94144366197183094</v>
      </c>
      <c r="P323" s="6">
        <f t="shared" ref="P323:P386" si="31">(E323/G323)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 LEN(N323)-FIND("/",N323))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(E387/D387)</f>
        <v>1.4616709511568124</v>
      </c>
      <c r="P387" s="6">
        <f t="shared" ref="P387:P450" si="37">(E387/G387)</f>
        <v>50.007915567282325</v>
      </c>
      <c r="Q387" t="str">
        <f t="shared" ref="Q387:Q450" si="38">LEFT(N387,FIND("/",N387)-1)</f>
        <v>publishing</v>
      </c>
      <c r="R387" t="str">
        <f t="shared" ref="R387:R450" si="39">RIGHT(N387, LEN(N387)-FIND("/",N387))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(E451/D451)</f>
        <v>9.67</v>
      </c>
      <c r="P451" s="6">
        <f t="shared" ref="P451:P514" si="43">(E451/G451)</f>
        <v>101.19767441860465</v>
      </c>
      <c r="Q451" t="str">
        <f t="shared" ref="Q451:Q514" si="44">LEFT(N451,FIND("/",N451)-1)</f>
        <v>games</v>
      </c>
      <c r="R451" t="str">
        <f t="shared" ref="R451:R514" si="45">RIGHT(N451, LEN(N451)-FIND("/",N451))</f>
        <v>video games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6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(E515/D515)</f>
        <v>0.39277108433734942</v>
      </c>
      <c r="P515" s="6">
        <f t="shared" ref="P515:P578" si="49">(E515/G515)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 LEN(N515)-FIND("/",N515))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(E579/D579)</f>
        <v>0.18853658536585366</v>
      </c>
      <c r="P579" s="6">
        <f t="shared" ref="P579:P642" si="55">(E579/G579)</f>
        <v>41.783783783783782</v>
      </c>
      <c r="Q579" t="str">
        <f t="shared" ref="Q579:Q642" si="56">LEFT(N579,FIND("/",N579)-1)</f>
        <v>music</v>
      </c>
      <c r="R579" t="str">
        <f t="shared" ref="R579:R642" si="57">RIGHT(N579, LEN(N579)-FIND("/",N579))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(E643/D643)</f>
        <v>1.1996808510638297</v>
      </c>
      <c r="P643" s="6">
        <f t="shared" ref="P643:P706" si="61">(E643/G643)</f>
        <v>58.128865979381445</v>
      </c>
      <c r="Q643" t="str">
        <f t="shared" ref="Q643:Q706" si="62">LEFT(N643,FIND("/",N643)-1)</f>
        <v>theater</v>
      </c>
      <c r="R643" t="str">
        <f t="shared" ref="R643:R706" si="63">RIGHT(N643, LEN(N643)-FIND("/",N643))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(E707/D707)</f>
        <v>0.99026517383618151</v>
      </c>
      <c r="P707" s="6">
        <f t="shared" ref="P707:P770" si="67">(E707/G707)</f>
        <v>82.986666666666665</v>
      </c>
      <c r="Q707" t="str">
        <f t="shared" ref="Q707:Q770" si="68">LEFT(N707,FIND("/",N707)-1)</f>
        <v>publishing</v>
      </c>
      <c r="R707" t="str">
        <f t="shared" ref="R707:R770" si="69">RIGHT(N707, LEN(N707)-FIND("/",N707))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(E771/D771)</f>
        <v>0.86867834394904464</v>
      </c>
      <c r="P771" s="6">
        <f t="shared" ref="P771:P834" si="73">(E771/G771)</f>
        <v>31.995894428152493</v>
      </c>
      <c r="Q771" t="str">
        <f t="shared" ref="Q771:Q834" si="74">LEFT(N771,FIND("/",N771)-1)</f>
        <v>games</v>
      </c>
      <c r="R771" t="str">
        <f t="shared" ref="R771:R834" si="75">RIGHT(N771, LEN(N771)-FIND("/",N771))</f>
        <v>video games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(E835/D835)</f>
        <v>1.5769117647058823</v>
      </c>
      <c r="P835" s="6">
        <f t="shared" ref="P835:P898" si="79">(E835/G835)</f>
        <v>64.987878787878785</v>
      </c>
      <c r="Q835" t="str">
        <f t="shared" ref="Q835:Q898" si="80">LEFT(N835,FIND("/",N835)-1)</f>
        <v>publishing</v>
      </c>
      <c r="R835" t="str">
        <f t="shared" ref="R835:R898" si="81">RIGHT(N835, LEN(N835)-FIND("/",N835))</f>
        <v>translations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(E899/D899)</f>
        <v>0.27693181818181817</v>
      </c>
      <c r="P899" s="6">
        <f t="shared" ref="P899:P962" si="85">(E899/G899)</f>
        <v>90.259259259259252</v>
      </c>
      <c r="Q899" t="str">
        <f t="shared" ref="Q899:Q962" si="86">LEFT(N899,FIND("/",N899)-1)</f>
        <v>theater</v>
      </c>
      <c r="R899" t="str">
        <f t="shared" ref="R899:R962" si="87">RIGHT(N899, LEN(N899)-FIND("/",N899))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(E963/D963)</f>
        <v>1.1929824561403508</v>
      </c>
      <c r="P963" s="6">
        <f t="shared" ref="P963:P1001" si="91">(E963/G963)</f>
        <v>43.87096774193548</v>
      </c>
      <c r="Q963" t="str">
        <f t="shared" ref="Q963:Q1001" si="92">LEFT(N963,FIND("/",N963)-1)</f>
        <v>publishing</v>
      </c>
      <c r="R963" t="str">
        <f t="shared" ref="R963:R1001" si="93">RIGHT(N963, LEN(N963)-FIND("/",N963))</f>
        <v>translations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F1:F1001" xr:uid="{00000000-0001-0000-0000-000000000000}"/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33CC33"/>
        <color rgb="FF3399FF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4017-552D-4817-B098-7B839AC3FEB0}">
  <dimension ref="A1:H13"/>
  <sheetViews>
    <sheetView tabSelected="1" workbookViewId="0">
      <selection activeCell="B2" sqref="B2"/>
    </sheetView>
  </sheetViews>
  <sheetFormatPr defaultRowHeight="15.5" x14ac:dyDescent="0.35"/>
  <cols>
    <col min="1" max="1" width="24.25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s="11" customFormat="1" x14ac:dyDescent="0.3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5">
      <c r="A2" s="12" t="s">
        <v>2094</v>
      </c>
      <c r="B2">
        <f>COUNTIFS(Crowdfunding!$F:$F,"=successful",Crowdfunding!$D:$D,"&lt;1000")</f>
        <v>30</v>
      </c>
    </row>
    <row r="3" spans="1:8" x14ac:dyDescent="0.35">
      <c r="A3" s="12" t="s">
        <v>2095</v>
      </c>
      <c r="B3">
        <f>COUNTIFS(Crowdfunding!$F:$F,"=successful",Crowdfunding!$D:$D,"&lt;1000&gt;")</f>
        <v>0</v>
      </c>
    </row>
    <row r="4" spans="1:8" x14ac:dyDescent="0.35">
      <c r="A4" s="12" t="s">
        <v>2096</v>
      </c>
      <c r="B4">
        <f>COUNTIFS(Crowdfunding!$F:$F,"=successful",Crowdfunding!$D:$D,"&lt;1000&gt;")</f>
        <v>0</v>
      </c>
    </row>
    <row r="5" spans="1:8" x14ac:dyDescent="0.35">
      <c r="A5" s="12" t="s">
        <v>2097</v>
      </c>
      <c r="B5">
        <f>COUNTIFS(Crowdfunding!$F:$F,"=successful",Crowdfunding!$D:$D,"&lt;1000&gt;")</f>
        <v>0</v>
      </c>
    </row>
    <row r="6" spans="1:8" x14ac:dyDescent="0.35">
      <c r="A6" s="12" t="s">
        <v>2098</v>
      </c>
      <c r="B6">
        <f>COUNTIFS(Crowdfunding!$F:$F,"=successful",Crowdfunding!$D:$D,"&lt;1000&gt;")</f>
        <v>0</v>
      </c>
    </row>
    <row r="7" spans="1:8" x14ac:dyDescent="0.35">
      <c r="A7" s="12" t="s">
        <v>2099</v>
      </c>
      <c r="B7">
        <f>COUNTIFS(Crowdfunding!$F:$F,"=successful",Crowdfunding!$D:$D,"&lt;1000&gt;")</f>
        <v>0</v>
      </c>
    </row>
    <row r="8" spans="1:8" x14ac:dyDescent="0.35">
      <c r="A8" s="12" t="s">
        <v>2100</v>
      </c>
      <c r="B8">
        <f>COUNTIFS(Crowdfunding!$F:$F,"=successful",Crowdfunding!$D:$D,"&lt;1000&gt;")</f>
        <v>0</v>
      </c>
    </row>
    <row r="9" spans="1:8" x14ac:dyDescent="0.35">
      <c r="A9" s="12" t="s">
        <v>2101</v>
      </c>
      <c r="B9">
        <f>COUNTIFS(Crowdfunding!$F:$F,"=successful",Crowdfunding!$D:$D,"&lt;1000&gt;")</f>
        <v>0</v>
      </c>
    </row>
    <row r="10" spans="1:8" x14ac:dyDescent="0.35">
      <c r="A10" s="12" t="s">
        <v>2102</v>
      </c>
      <c r="B10">
        <f>COUNTIFS(Crowdfunding!$F:$F,"=successful",Crowdfunding!$D:$D,"&lt;1000&gt;")</f>
        <v>0</v>
      </c>
    </row>
    <row r="11" spans="1:8" x14ac:dyDescent="0.35">
      <c r="A11" s="12" t="s">
        <v>2103</v>
      </c>
      <c r="B11">
        <f>COUNTIFS(Crowdfunding!$F:$F,"=successful",Crowdfunding!$D:$D,"&lt;1000&gt;")</f>
        <v>0</v>
      </c>
    </row>
    <row r="12" spans="1:8" x14ac:dyDescent="0.35">
      <c r="A12" s="12" t="s">
        <v>2104</v>
      </c>
      <c r="B12">
        <f>COUNTIFS(Crowdfunding!$F:$F,"=successful",Crowdfunding!$D:$D,"&lt;1000&gt;")</f>
        <v>0</v>
      </c>
    </row>
    <row r="13" spans="1:8" x14ac:dyDescent="0.35">
      <c r="A13" s="12" t="s">
        <v>2105</v>
      </c>
      <c r="B13">
        <f>COUNTIFS(Crowdfunding!$F:$F,"=successful",Crowdfunding!$D:$D,"&lt;1000&gt;")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OutcomeParentC</vt:lpstr>
      <vt:lpstr>OutcomeSubC</vt:lpstr>
      <vt:lpstr>OutcomeMonth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Noah Stevens</cp:lastModifiedBy>
  <dcterms:created xsi:type="dcterms:W3CDTF">2021-09-29T18:52:28Z</dcterms:created>
  <dcterms:modified xsi:type="dcterms:W3CDTF">2024-10-21T02:35:58Z</dcterms:modified>
</cp:coreProperties>
</file>