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175" documentId="11_F25DC773A252ABEACE02ECFC13DB54445BDE5898" xr6:coauthVersionLast="32" xr6:coauthVersionMax="32" xr10:uidLastSave="{EEE79CAA-AC2E-4897-947E-C069C191AA57}"/>
  <bookViews>
    <workbookView xWindow="0" yWindow="0" windowWidth="22260" windowHeight="12650" xr2:uid="{00000000-000D-0000-FFFF-FFFF00000000}"/>
  </bookViews>
  <sheets>
    <sheet name="Sheet1" sheetId="1" r:id="rId1"/>
    <sheet name="Scenario Summary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s="1"/>
  <c r="C17" i="1"/>
  <c r="D17" i="1" s="1"/>
  <c r="C16" i="1"/>
  <c r="C19" i="1" s="1"/>
  <c r="C22" i="1"/>
  <c r="D16" i="1" l="1"/>
  <c r="D19" i="1" s="1"/>
  <c r="D24" i="1" s="1"/>
  <c r="C24" i="1"/>
  <c r="C23" i="1"/>
  <c r="C25" i="1" l="1"/>
  <c r="C26" i="1" s="1"/>
  <c r="D23" i="1"/>
  <c r="D25" i="1"/>
  <c r="D26" i="1" s="1"/>
  <c r="C27" i="1" l="1"/>
  <c r="C12" i="1" s="1"/>
  <c r="D27" i="1"/>
  <c r="D12" i="1" s="1"/>
  <c r="C28" i="1"/>
  <c r="D22" i="1" l="1"/>
  <c r="D28" i="1" s="1"/>
  <c r="D13" i="1" s="1"/>
  <c r="C13" i="1"/>
</calcChain>
</file>

<file path=xl/sharedStrings.xml><?xml version="1.0" encoding="utf-8"?>
<sst xmlns="http://schemas.openxmlformats.org/spreadsheetml/2006/main" count="84" uniqueCount="51">
  <si>
    <t>TUTORIAL EXERCISE</t>
  </si>
  <si>
    <t>Constants</t>
  </si>
  <si>
    <t>Tax Rate</t>
  </si>
  <si>
    <t>Number of Business Days</t>
  </si>
  <si>
    <t>Inputs</t>
  </si>
  <si>
    <t>Economic Outlook (O=Optimistic, P=Pessimistic)</t>
  </si>
  <si>
    <t>Purchase Price Outlook (U=Up, D=Down)</t>
  </si>
  <si>
    <t>Summary of Key Results</t>
  </si>
  <si>
    <t>Net Income After Taxes</t>
  </si>
  <si>
    <t>End-of-Year Cash on Hand</t>
  </si>
  <si>
    <t>Calculations</t>
  </si>
  <si>
    <t>Number of units sold in day</t>
  </si>
  <si>
    <t>Cost of goods sold per unit</t>
  </si>
  <si>
    <t>Number of units sold in a year</t>
  </si>
  <si>
    <t>Income Statement and Cash Flow Statement</t>
  </si>
  <si>
    <t>Beginning-of-year cash on hand</t>
  </si>
  <si>
    <t xml:space="preserve">  Sales (Revenue)</t>
  </si>
  <si>
    <t xml:space="preserve">  Cost of goods sold</t>
  </si>
  <si>
    <t xml:space="preserve">  Income before taxes</t>
  </si>
  <si>
    <t xml:space="preserve">  Income tax expense</t>
  </si>
  <si>
    <t xml:space="preserve">  Net income after taxes</t>
  </si>
  <si>
    <t>End-of-year cash on hand</t>
  </si>
  <si>
    <t>Year 1</t>
  </si>
  <si>
    <t>Year 2</t>
  </si>
  <si>
    <t>Year 3</t>
  </si>
  <si>
    <t>NA</t>
  </si>
  <si>
    <t>Selling price per unit</t>
  </si>
  <si>
    <t>O</t>
  </si>
  <si>
    <t>U</t>
  </si>
  <si>
    <t>$C$8</t>
  </si>
  <si>
    <t>$C$9</t>
  </si>
  <si>
    <t>$D$12</t>
  </si>
  <si>
    <t>$D$28</t>
  </si>
  <si>
    <t>Opt-Up</t>
  </si>
  <si>
    <t>Opt-Down</t>
  </si>
  <si>
    <t>Pess-Up</t>
  </si>
  <si>
    <t>Pess-Down</t>
  </si>
  <si>
    <t>Scenario Summary</t>
  </si>
  <si>
    <t>Changing Cells: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</si>
  <si>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</si>
  <si>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</si>
  <si>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</si>
  <si>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</si>
  <si>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 xml:space="preserve">
Modified by Noah Smith on 5/25/2018</t>
  </si>
  <si>
    <t>D</t>
  </si>
  <si>
    <t>Created by Author on 5/25/2018
Modified by Noah Smith on 5/25/2018</t>
  </si>
  <si>
    <t>P</t>
  </si>
  <si>
    <t>Economic Outlook</t>
  </si>
  <si>
    <t>Purchase Price Outlook</t>
  </si>
  <si>
    <t>Net Income After Taxes -- Year 3</t>
  </si>
  <si>
    <t>End-ofyear Cash on Hand -- 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</si>
</sst>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72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2" applyFont="1"/>
    <xf numFmtId="166" fontId="0" fillId="0" borderId="0" xfId="0" applyNumberFormat="1"/>
    <xf numFmtId="1" fontId="0" fillId="0" borderId="0" xfId="0" applyNumberFormat="1"/>
    <xf numFmtId="172" fontId="0" fillId="0" borderId="0" xfId="1" applyNumberFormat="1" applyFont="1"/>
    <xf numFmtId="166" fontId="0" fillId="0" borderId="0" xfId="0" applyNumberFormat="1" applyFill="1" applyBorder="1" applyAlignment="1"/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8" fillId="0" borderId="0" xfId="0" applyFont="1" applyFill="1" applyBorder="1" applyAlignment="1">
      <alignment vertical="top" wrapText="1"/>
    </xf>
    <xf numFmtId="166" fontId="0" fillId="0" borderId="2" xfId="0" applyNumberFormat="1" applyFill="1" applyBorder="1" applyAlignment="1"/>
    <xf numFmtId="0" fontId="0" fillId="0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29" sqref="C29"/>
    </sheetView>
  </sheetViews>
  <sheetFormatPr defaultRowHeight="14.5" x14ac:dyDescent="0.35"/>
  <cols>
    <col min="1" max="1" width="40.81640625" bestFit="1" customWidth="1"/>
    <col min="2" max="2" width="11.08984375" bestFit="1" customWidth="1"/>
    <col min="3" max="4" width="13.6328125" bestFit="1" customWidth="1"/>
  </cols>
  <sheetData>
    <row r="1" spans="1:4" ht="21" x14ac:dyDescent="0.5">
      <c r="A1" s="1" t="s">
        <v>0</v>
      </c>
    </row>
    <row r="3" spans="1:4" x14ac:dyDescent="0.35">
      <c r="A3" s="2" t="s">
        <v>1</v>
      </c>
      <c r="B3" s="2" t="s">
        <v>22</v>
      </c>
      <c r="C3" s="2" t="s">
        <v>23</v>
      </c>
      <c r="D3" s="2" t="s">
        <v>24</v>
      </c>
    </row>
    <row r="4" spans="1:4" x14ac:dyDescent="0.35">
      <c r="A4" t="s">
        <v>2</v>
      </c>
      <c r="B4" t="s">
        <v>25</v>
      </c>
      <c r="C4">
        <v>0.33</v>
      </c>
      <c r="D4">
        <v>0.35</v>
      </c>
    </row>
    <row r="5" spans="1:4" x14ac:dyDescent="0.35">
      <c r="A5" t="s">
        <v>3</v>
      </c>
      <c r="B5" t="s">
        <v>25</v>
      </c>
      <c r="C5">
        <v>300</v>
      </c>
      <c r="D5">
        <v>300</v>
      </c>
    </row>
    <row r="7" spans="1:4" x14ac:dyDescent="0.35">
      <c r="A7" s="2" t="s">
        <v>4</v>
      </c>
      <c r="B7" s="2" t="s">
        <v>22</v>
      </c>
      <c r="C7" s="2" t="s">
        <v>23</v>
      </c>
      <c r="D7" s="2" t="s">
        <v>24</v>
      </c>
    </row>
    <row r="8" spans="1:4" x14ac:dyDescent="0.35">
      <c r="A8" t="s">
        <v>5</v>
      </c>
      <c r="B8" t="s">
        <v>25</v>
      </c>
      <c r="C8" t="s">
        <v>27</v>
      </c>
      <c r="D8" t="s">
        <v>25</v>
      </c>
    </row>
    <row r="9" spans="1:4" x14ac:dyDescent="0.35">
      <c r="A9" t="s">
        <v>6</v>
      </c>
      <c r="B9" t="s">
        <v>25</v>
      </c>
      <c r="C9" t="s">
        <v>28</v>
      </c>
      <c r="D9" t="s">
        <v>25</v>
      </c>
    </row>
    <row r="11" spans="1:4" x14ac:dyDescent="0.35">
      <c r="A11" s="2" t="s">
        <v>7</v>
      </c>
      <c r="B11" s="2" t="s">
        <v>22</v>
      </c>
      <c r="C11" s="2" t="s">
        <v>23</v>
      </c>
      <c r="D11" s="2" t="s">
        <v>24</v>
      </c>
    </row>
    <row r="12" spans="1:4" x14ac:dyDescent="0.35">
      <c r="A12" t="s">
        <v>8</v>
      </c>
      <c r="B12" t="s">
        <v>25</v>
      </c>
      <c r="C12" s="4">
        <f>C27</f>
        <v>796844.39999999991</v>
      </c>
      <c r="D12" s="4">
        <f>D27</f>
        <v>728908.5336000002</v>
      </c>
    </row>
    <row r="13" spans="1:4" x14ac:dyDescent="0.35">
      <c r="A13" t="s">
        <v>9</v>
      </c>
      <c r="B13" t="s">
        <v>25</v>
      </c>
      <c r="C13" s="4">
        <f>C28</f>
        <v>806844.39999999991</v>
      </c>
      <c r="D13" s="4">
        <f>D28</f>
        <v>1535752.9336000001</v>
      </c>
    </row>
    <row r="15" spans="1:4" x14ac:dyDescent="0.35">
      <c r="A15" s="2" t="s">
        <v>10</v>
      </c>
      <c r="B15" s="2" t="s">
        <v>22</v>
      </c>
      <c r="C15" s="2" t="s">
        <v>23</v>
      </c>
      <c r="D15" s="2" t="s">
        <v>24</v>
      </c>
    </row>
    <row r="16" spans="1:4" x14ac:dyDescent="0.35">
      <c r="A16" t="s">
        <v>11</v>
      </c>
      <c r="B16">
        <v>1000</v>
      </c>
      <c r="C16">
        <f>IF($C$8="O",B16*1.06,B16*0.99)</f>
        <v>1060</v>
      </c>
      <c r="D16" s="5">
        <f>IF($C$8="O",C16*1.06,C16*0.99)</f>
        <v>1123.6000000000001</v>
      </c>
    </row>
    <row r="17" spans="1:4" x14ac:dyDescent="0.35">
      <c r="A17" t="s">
        <v>26</v>
      </c>
      <c r="B17" s="3">
        <v>7</v>
      </c>
      <c r="C17" s="3">
        <f>IF($C$9="U",B17*1.07,B17*1.01)</f>
        <v>7.49</v>
      </c>
      <c r="D17" s="3">
        <f>IF($C$9="U",C17*1.07,C17*1.01)</f>
        <v>8.0143000000000004</v>
      </c>
    </row>
    <row r="18" spans="1:4" x14ac:dyDescent="0.35">
      <c r="A18" t="s">
        <v>12</v>
      </c>
      <c r="B18" s="3">
        <v>3</v>
      </c>
      <c r="C18" s="3">
        <f>IF($C$9="U",B18*1.25,B18*1.01)</f>
        <v>3.75</v>
      </c>
      <c r="D18" s="3">
        <f>IF($C$9="U",C18*1.25,C18*1.01)</f>
        <v>4.6875</v>
      </c>
    </row>
    <row r="19" spans="1:4" x14ac:dyDescent="0.35">
      <c r="A19" t="s">
        <v>13</v>
      </c>
      <c r="B19" t="s">
        <v>25</v>
      </c>
      <c r="C19" s="6">
        <f>C5*C16</f>
        <v>318000</v>
      </c>
      <c r="D19" s="6">
        <f>D5*D16</f>
        <v>337080.00000000006</v>
      </c>
    </row>
    <row r="21" spans="1:4" x14ac:dyDescent="0.35">
      <c r="A21" s="2" t="s">
        <v>14</v>
      </c>
      <c r="B21" s="2" t="s">
        <v>22</v>
      </c>
      <c r="C21" s="2" t="s">
        <v>23</v>
      </c>
      <c r="D21" s="2" t="s">
        <v>24</v>
      </c>
    </row>
    <row r="22" spans="1:4" x14ac:dyDescent="0.35">
      <c r="A22" t="s">
        <v>15</v>
      </c>
      <c r="B22" t="s">
        <v>25</v>
      </c>
      <c r="C22" s="3">
        <f>B28</f>
        <v>10000</v>
      </c>
      <c r="D22" s="3">
        <f>C28</f>
        <v>806844.39999999991</v>
      </c>
    </row>
    <row r="23" spans="1:4" x14ac:dyDescent="0.35">
      <c r="A23" t="s">
        <v>16</v>
      </c>
      <c r="B23" t="s">
        <v>25</v>
      </c>
      <c r="C23" s="3">
        <f>C17*C19</f>
        <v>2381820</v>
      </c>
      <c r="D23" s="3">
        <f>D17*D19</f>
        <v>2701460.2440000004</v>
      </c>
    </row>
    <row r="24" spans="1:4" x14ac:dyDescent="0.35">
      <c r="A24" t="s">
        <v>17</v>
      </c>
      <c r="B24" t="s">
        <v>25</v>
      </c>
      <c r="C24" s="3">
        <f>C18*C19</f>
        <v>1192500</v>
      </c>
      <c r="D24" s="3">
        <f>D18*D19</f>
        <v>1580062.5000000002</v>
      </c>
    </row>
    <row r="25" spans="1:4" x14ac:dyDescent="0.35">
      <c r="A25" t="s">
        <v>18</v>
      </c>
      <c r="B25" t="s">
        <v>25</v>
      </c>
      <c r="C25" s="3">
        <f>C23-C24</f>
        <v>1189320</v>
      </c>
      <c r="D25" s="3">
        <f>D23-D24</f>
        <v>1121397.7440000002</v>
      </c>
    </row>
    <row r="26" spans="1:4" x14ac:dyDescent="0.35">
      <c r="A26" t="s">
        <v>19</v>
      </c>
      <c r="B26" t="s">
        <v>25</v>
      </c>
      <c r="C26" s="3">
        <f>IF(C25&lt;=0,0,C4*C25)</f>
        <v>392475.60000000003</v>
      </c>
      <c r="D26" s="3">
        <f>IF(D25&lt;=0,0,D4*D25)</f>
        <v>392489.21040000004</v>
      </c>
    </row>
    <row r="27" spans="1:4" x14ac:dyDescent="0.35">
      <c r="A27" t="s">
        <v>20</v>
      </c>
      <c r="B27" t="s">
        <v>25</v>
      </c>
      <c r="C27" s="3">
        <f>C25-C26</f>
        <v>796844.39999999991</v>
      </c>
      <c r="D27" s="3">
        <f>D25-D26</f>
        <v>728908.5336000002</v>
      </c>
    </row>
    <row r="28" spans="1:4" x14ac:dyDescent="0.35">
      <c r="A28" t="s">
        <v>21</v>
      </c>
      <c r="B28" s="3">
        <v>10000</v>
      </c>
      <c r="C28" s="3">
        <f>C22+C27</f>
        <v>806844.39999999991</v>
      </c>
      <c r="D28" s="3">
        <f>D22+D27</f>
        <v>1535752.9336000001</v>
      </c>
    </row>
  </sheetData>
  <scenarios current="3" sqref="D12 D28">
    <scenario name="Opt-Up" locked="1" count="2" user="Author">
      <inputCells r="C8" val="O"/>
      <inputCells r="C9" val="U"/>
    </scenario>
    <scenario name="Opt-Down" locked="1" count="2" user="Author" comment="_x000a_Modified by Noah Smith on 5/25/2018">
      <inputCells r="C8" val="O"/>
      <inputCells r="C9" val="D"/>
    </scenario>
    <scenario name="Pess-Up" locked="1" count="2" user="Author" comment="Created by Author on 5/25/2018_x000a_Modified by Author on 5/25/2018">
      <inputCells r="C8" val="P"/>
      <inputCells r="C9" val="U"/>
    </scenario>
    <scenario name="Pess-Down" locked="1" count="2" user="Author" comment="_x000a_Modified by Noah Smith on 5/25/2018">
      <inputCells r="C8" val="P"/>
      <inputCells r="C9" val="D"/>
    </scenario>
  </scenario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952A-A727-426C-AB81-8F63DE7F3CA3}">
  <sheetPr>
    <outlinePr summaryBelow="0"/>
  </sheetPr>
  <dimension ref="A1:F12"/>
  <sheetViews>
    <sheetView showGridLines="0" workbookViewId="0">
      <selection activeCell="E16" sqref="E16"/>
    </sheetView>
  </sheetViews>
  <sheetFormatPr defaultRowHeight="14.5" outlineLevelRow="1" outlineLevelCol="1" x14ac:dyDescent="0.35"/>
  <cols>
    <col min="1" max="1" width="32.90625" customWidth="1"/>
    <col min="2" max="2" width="6.08984375" bestFit="1" customWidth="1"/>
    <col min="3" max="6" width="13.6328125" bestFit="1" customWidth="1" outlineLevel="1"/>
  </cols>
  <sheetData>
    <row r="1" spans="1:6" ht="15.5" x14ac:dyDescent="0.35">
      <c r="A1" s="9" t="s">
        <v>37</v>
      </c>
      <c r="B1" s="9"/>
      <c r="C1" s="18"/>
      <c r="D1" s="18"/>
      <c r="E1" s="18"/>
      <c r="F1" s="18"/>
    </row>
    <row r="2" spans="1:6" ht="15.5" collapsed="1" x14ac:dyDescent="0.35">
      <c r="A2" s="8"/>
      <c r="B2" s="8"/>
      <c r="C2" s="19" t="s">
        <v>33</v>
      </c>
      <c r="D2" s="19" t="s">
        <v>34</v>
      </c>
      <c r="E2" s="19" t="s">
        <v>35</v>
      </c>
      <c r="F2" s="19" t="s">
        <v>36</v>
      </c>
    </row>
    <row r="3" spans="1:6" ht="42" hidden="1" outlineLevel="1" x14ac:dyDescent="0.35">
      <c r="A3" s="11"/>
      <c r="B3" s="11"/>
      <c r="C3" s="14"/>
      <c r="D3" s="14" t="s">
        <v>43</v>
      </c>
      <c r="E3" s="14" t="s">
        <v>45</v>
      </c>
      <c r="F3" s="14" t="s">
        <v>43</v>
      </c>
    </row>
    <row r="4" spans="1:6" x14ac:dyDescent="0.35">
      <c r="A4" s="12" t="s">
        <v>38</v>
      </c>
      <c r="B4" s="12"/>
      <c r="C4" s="16"/>
      <c r="D4" s="16"/>
      <c r="E4" s="16"/>
      <c r="F4" s="16"/>
    </row>
    <row r="5" spans="1:6" outlineLevel="1" x14ac:dyDescent="0.35">
      <c r="A5" s="11" t="s">
        <v>47</v>
      </c>
      <c r="B5" s="11" t="s">
        <v>29</v>
      </c>
      <c r="C5" s="17" t="s">
        <v>27</v>
      </c>
      <c r="D5" s="17" t="s">
        <v>27</v>
      </c>
      <c r="E5" s="17" t="s">
        <v>46</v>
      </c>
      <c r="F5" s="17" t="s">
        <v>46</v>
      </c>
    </row>
    <row r="6" spans="1:6" outlineLevel="1" x14ac:dyDescent="0.35">
      <c r="A6" s="11" t="s">
        <v>48</v>
      </c>
      <c r="B6" s="11" t="s">
        <v>30</v>
      </c>
      <c r="C6" s="17" t="s">
        <v>28</v>
      </c>
      <c r="D6" s="17" t="s">
        <v>44</v>
      </c>
      <c r="E6" s="17" t="s">
        <v>28</v>
      </c>
      <c r="F6" s="17" t="s">
        <v>44</v>
      </c>
    </row>
    <row r="7" spans="1:6" x14ac:dyDescent="0.35">
      <c r="A7" s="12" t="s">
        <v>39</v>
      </c>
      <c r="B7" s="12"/>
      <c r="C7" s="10"/>
      <c r="D7" s="10"/>
      <c r="E7" s="10"/>
      <c r="F7" s="10"/>
    </row>
    <row r="8" spans="1:6" outlineLevel="1" x14ac:dyDescent="0.35">
      <c r="A8" s="11" t="s">
        <v>49</v>
      </c>
      <c r="B8" s="11" t="s">
        <v>31</v>
      </c>
      <c r="C8" s="7">
        <v>728908.53359999997</v>
      </c>
      <c r="D8" s="7">
        <v>1085431</v>
      </c>
      <c r="E8" s="7">
        <v>441964</v>
      </c>
      <c r="F8" s="7">
        <v>752953</v>
      </c>
    </row>
    <row r="9" spans="1:6" ht="15" outlineLevel="1" thickBot="1" x14ac:dyDescent="0.4">
      <c r="A9" s="13" t="s">
        <v>50</v>
      </c>
      <c r="B9" s="13" t="s">
        <v>32</v>
      </c>
      <c r="C9" s="15">
        <v>1535752.9336000001</v>
      </c>
      <c r="D9" s="15">
        <v>2045678</v>
      </c>
      <c r="E9" s="15">
        <v>1098681</v>
      </c>
      <c r="F9" s="15">
        <v>1552944</v>
      </c>
    </row>
    <row r="10" spans="1:6" x14ac:dyDescent="0.35">
      <c r="A10" t="s">
        <v>40</v>
      </c>
    </row>
    <row r="11" spans="1:6" x14ac:dyDescent="0.35">
      <c r="A11" t="s">
        <v>41</v>
      </c>
    </row>
    <row r="12" spans="1:6" x14ac:dyDescent="0.35">
      <c r="A1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Scenario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2018-05-25T14:25:35Z</dcterms:modified>
</cp:coreProperties>
</file>