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322" documentId="11_F25DC773A252ABEACE02ECFC13DB54445BDE5898" xr6:coauthVersionLast="33" xr6:coauthVersionMax="33" xr10:uidLastSave="{D613E9F2-20B0-4A93-A44E-CC0BAA15B0C4}"/>
  <bookViews>
    <workbookView xWindow="0" yWindow="0" windowWidth="22260" windowHeight="12650" xr2:uid="{00000000-000D-0000-FFFF-FFFF00000000}"/>
  </bookViews>
  <sheets>
    <sheet name="Inventory" sheetId="1" r:id="rId1"/>
    <sheet name="Sal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K10" i="1"/>
  <c r="D15" i="2" l="1"/>
  <c r="C18" i="1"/>
  <c r="D14" i="2"/>
  <c r="B22" i="1"/>
  <c r="G5" i="2"/>
  <c r="F8" i="1"/>
  <c r="C17" i="1"/>
  <c r="C5" i="2"/>
  <c r="C6" i="2"/>
  <c r="C7" i="2"/>
  <c r="C8" i="2"/>
  <c r="C9" i="2"/>
  <c r="C10" i="2"/>
  <c r="C11" i="2"/>
  <c r="C12" i="2"/>
  <c r="C13" i="2"/>
  <c r="C4" i="2"/>
  <c r="B21" i="1"/>
  <c r="E9" i="1"/>
  <c r="E10" i="1"/>
  <c r="E11" i="1"/>
  <c r="E12" i="1"/>
  <c r="E13" i="1"/>
  <c r="E14" i="1"/>
  <c r="E15" i="1"/>
  <c r="E16" i="1"/>
  <c r="E8" i="1"/>
  <c r="B20" i="1"/>
  <c r="F9" i="1"/>
  <c r="F10" i="1"/>
  <c r="F11" i="1"/>
  <c r="F12" i="1"/>
  <c r="F13" i="1"/>
  <c r="F14" i="1"/>
  <c r="F15" i="1"/>
  <c r="F16" i="1"/>
  <c r="I9" i="1"/>
  <c r="G4" i="2" l="1"/>
</calcChain>
</file>

<file path=xl/sharedStrings.xml><?xml version="1.0" encoding="utf-8"?>
<sst xmlns="http://schemas.openxmlformats.org/spreadsheetml/2006/main" count="46" uniqueCount="40">
  <si>
    <t>Product</t>
  </si>
  <si>
    <t>Value</t>
  </si>
  <si>
    <t>Ipad</t>
  </si>
  <si>
    <t>Iphone</t>
  </si>
  <si>
    <t>ID</t>
  </si>
  <si>
    <t>Stove</t>
  </si>
  <si>
    <t>Microwave</t>
  </si>
  <si>
    <t>Refrigerator</t>
  </si>
  <si>
    <t>Laptop</t>
  </si>
  <si>
    <t>Tablet</t>
  </si>
  <si>
    <t>Television</t>
  </si>
  <si>
    <t>Washer</t>
  </si>
  <si>
    <t>Current Inventory</t>
  </si>
  <si>
    <t>Location</t>
  </si>
  <si>
    <t>Front</t>
  </si>
  <si>
    <t>Middle</t>
  </si>
  <si>
    <t>Back</t>
  </si>
  <si>
    <t>Stove Price:</t>
  </si>
  <si>
    <t>Quantity Produced</t>
  </si>
  <si>
    <t>Available Inventory</t>
  </si>
  <si>
    <t>Sum of Back:</t>
  </si>
  <si>
    <t>Sales Team</t>
  </si>
  <si>
    <t>Name</t>
  </si>
  <si>
    <t>Team</t>
  </si>
  <si>
    <t>John</t>
  </si>
  <si>
    <t>May</t>
  </si>
  <si>
    <t>Sally</t>
  </si>
  <si>
    <t>Butch</t>
  </si>
  <si>
    <t>Mario</t>
  </si>
  <si>
    <t>Gregg</t>
  </si>
  <si>
    <t>Glenn</t>
  </si>
  <si>
    <t>Sam</t>
  </si>
  <si>
    <t>Sue</t>
  </si>
  <si>
    <t>Henry</t>
  </si>
  <si>
    <t>Sales</t>
  </si>
  <si>
    <t>Sum of Front and Middle:</t>
  </si>
  <si>
    <t>Nearest Dollar:</t>
  </si>
  <si>
    <t>Nearest whole dollar:</t>
  </si>
  <si>
    <t>Match ID</t>
  </si>
  <si>
    <t>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</si>
</sst>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4" fontId="0" fillId="0" borderId="1" xfId="1" applyFont="1" applyBorder="1"/>
    <xf numFmtId="0" fontId="0" fillId="0" borderId="5" xfId="0" applyBorder="1"/>
    <xf numFmtId="44" fontId="0" fillId="2" borderId="6" xfId="1" applyFont="1" applyFill="1" applyBorder="1"/>
    <xf numFmtId="0" fontId="0" fillId="0" borderId="2" xfId="0" applyBorder="1" applyAlignment="1">
      <alignment horizontal="left"/>
    </xf>
    <xf numFmtId="44" fontId="0" fillId="2" borderId="2" xfId="1" applyFont="1" applyFill="1" applyBorder="1" applyAlignment="1">
      <alignment horizontal="left"/>
    </xf>
    <xf numFmtId="0" fontId="2" fillId="3" borderId="2" xfId="0" applyFont="1" applyFill="1" applyBorder="1"/>
    <xf numFmtId="0" fontId="6" fillId="0" borderId="0" xfId="0" applyFont="1"/>
    <xf numFmtId="0" fontId="2" fillId="0" borderId="7" xfId="0" applyFont="1" applyBorder="1"/>
    <xf numFmtId="0" fontId="2" fillId="0" borderId="8" xfId="0" applyFont="1" applyBorder="1"/>
    <xf numFmtId="0" fontId="7" fillId="5" borderId="10" xfId="0" applyFon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2" borderId="11" xfId="0" applyFont="1" applyFill="1" applyBorder="1"/>
    <xf numFmtId="44" fontId="0" fillId="4" borderId="12" xfId="1" applyNumberFormat="1" applyFont="1" applyFill="1" applyBorder="1"/>
    <xf numFmtId="0" fontId="0" fillId="0" borderId="10" xfId="0" applyFont="1" applyBorder="1"/>
    <xf numFmtId="0" fontId="0" fillId="0" borderId="11" xfId="0" applyFont="1" applyBorder="1"/>
    <xf numFmtId="44" fontId="0" fillId="0" borderId="12" xfId="1" applyNumberFormat="1" applyFont="1" applyBorder="1"/>
    <xf numFmtId="44" fontId="2" fillId="2" borderId="9" xfId="1" applyNumberFormat="1" applyFont="1" applyFill="1" applyBorder="1"/>
    <xf numFmtId="0" fontId="0" fillId="0" borderId="3" xfId="0" applyBorder="1"/>
    <xf numFmtId="44" fontId="0" fillId="2" borderId="4" xfId="1" applyFont="1" applyFill="1" applyBorder="1"/>
    <xf numFmtId="0" fontId="0" fillId="0" borderId="13" xfId="0" applyBorder="1"/>
    <xf numFmtId="44" fontId="0" fillId="2" borderId="14" xfId="1" applyFont="1" applyFill="1" applyBorder="1"/>
    <xf numFmtId="0" fontId="0" fillId="0" borderId="5" xfId="0" applyBorder="1" applyAlignment="1">
      <alignment wrapText="1"/>
    </xf>
    <xf numFmtId="0" fontId="0" fillId="3" borderId="3" xfId="0" applyFill="1" applyBorder="1"/>
    <xf numFmtId="44" fontId="0" fillId="0" borderId="15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0" fillId="3" borderId="5" xfId="0" applyFill="1" applyBorder="1"/>
    <xf numFmtId="0" fontId="0" fillId="0" borderId="1" xfId="0" applyBorder="1"/>
    <xf numFmtId="0" fontId="0" fillId="0" borderId="6" xfId="0" applyBorder="1"/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44" fontId="0" fillId="0" borderId="0" xfId="1" applyFont="1" applyBorder="1"/>
    <xf numFmtId="0" fontId="0" fillId="2" borderId="14" xfId="0" applyFill="1" applyBorder="1"/>
    <xf numFmtId="0" fontId="0" fillId="0" borderId="14" xfId="0" applyBorder="1"/>
    <xf numFmtId="44" fontId="2" fillId="2" borderId="0" xfId="0" applyNumberFormat="1" applyFont="1" applyFill="1" applyBorder="1"/>
    <xf numFmtId="44" fontId="5" fillId="2" borderId="1" xfId="0" applyNumberFormat="1" applyFont="1" applyFill="1" applyBorder="1"/>
    <xf numFmtId="44" fontId="5" fillId="2" borderId="0" xfId="0" applyNumberFormat="1" applyFont="1" applyFill="1"/>
    <xf numFmtId="44" fontId="0" fillId="0" borderId="4" xfId="1" applyFont="1" applyBorder="1"/>
    <xf numFmtId="0" fontId="0" fillId="2" borderId="6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sqref="A1:A5"/>
    </sheetView>
  </sheetViews>
  <sheetFormatPr defaultRowHeight="14.5" x14ac:dyDescent="0.35"/>
  <cols>
    <col min="1" max="1" width="11.81640625" customWidth="1"/>
    <col min="2" max="2" width="13" customWidth="1"/>
    <col min="3" max="3" width="11.1796875" customWidth="1"/>
    <col min="4" max="4" width="10.08984375" bestFit="1" customWidth="1"/>
    <col min="7" max="7" width="10.36328125" bestFit="1" customWidth="1"/>
    <col min="8" max="8" width="7.81640625" customWidth="1"/>
    <col min="9" max="9" width="10.08984375" bestFit="1" customWidth="1"/>
  </cols>
  <sheetData>
    <row r="1" spans="1:11" ht="26" x14ac:dyDescent="0.6">
      <c r="A1" s="2" t="s">
        <v>12</v>
      </c>
    </row>
    <row r="3" spans="1:11" x14ac:dyDescent="0.35">
      <c r="A3" s="28" t="s">
        <v>1</v>
      </c>
      <c r="B3" s="29">
        <v>100</v>
      </c>
      <c r="C3" s="29">
        <v>1000</v>
      </c>
      <c r="D3" s="30">
        <v>1300</v>
      </c>
    </row>
    <row r="4" spans="1:11" x14ac:dyDescent="0.35">
      <c r="A4" s="31" t="s">
        <v>13</v>
      </c>
      <c r="B4" s="32" t="s">
        <v>16</v>
      </c>
      <c r="C4" s="32" t="s">
        <v>15</v>
      </c>
      <c r="D4" s="33" t="s">
        <v>14</v>
      </c>
    </row>
    <row r="7" spans="1:11" ht="26.5" customHeight="1" x14ac:dyDescent="0.35">
      <c r="A7" s="34" t="s">
        <v>4</v>
      </c>
      <c r="B7" s="35" t="s">
        <v>0</v>
      </c>
      <c r="C7" s="35" t="s">
        <v>1</v>
      </c>
      <c r="D7" s="36" t="s">
        <v>18</v>
      </c>
      <c r="E7" s="36" t="s">
        <v>19</v>
      </c>
      <c r="F7" s="37" t="s">
        <v>13</v>
      </c>
    </row>
    <row r="8" spans="1:11" x14ac:dyDescent="0.35">
      <c r="A8" s="25">
        <v>1</v>
      </c>
      <c r="B8" s="38" t="s">
        <v>2</v>
      </c>
      <c r="C8" s="39">
        <v>1299.99</v>
      </c>
      <c r="D8" s="38">
        <v>6.76</v>
      </c>
      <c r="E8" s="38">
        <f>ROUNDDOWN(D8,0)</f>
        <v>6</v>
      </c>
      <c r="F8" s="40" t="str">
        <f t="shared" ref="F8:F16" si="0">HLOOKUP(C8,$B$3:$D$4,2,TRUE)</f>
        <v>Middle</v>
      </c>
      <c r="H8" s="8" t="s">
        <v>4</v>
      </c>
      <c r="I8" s="6">
        <v>7</v>
      </c>
    </row>
    <row r="9" spans="1:11" x14ac:dyDescent="0.35">
      <c r="A9" s="25">
        <v>2</v>
      </c>
      <c r="B9" s="38" t="s">
        <v>3</v>
      </c>
      <c r="C9" s="39">
        <v>799</v>
      </c>
      <c r="D9" s="38">
        <v>8.1999999999999993</v>
      </c>
      <c r="E9" s="38">
        <f t="shared" ref="E9:E16" si="1">ROUNDDOWN(D9,0)</f>
        <v>8</v>
      </c>
      <c r="F9" s="41" t="str">
        <f t="shared" si="0"/>
        <v>Back</v>
      </c>
      <c r="H9" s="8" t="s">
        <v>1</v>
      </c>
      <c r="I9" s="7">
        <f>VLOOKUP(I8,A8:D16,3,FALSE)</f>
        <v>1499</v>
      </c>
    </row>
    <row r="10" spans="1:11" x14ac:dyDescent="0.35">
      <c r="A10" s="25">
        <v>3</v>
      </c>
      <c r="B10" s="38" t="s">
        <v>8</v>
      </c>
      <c r="C10" s="39">
        <v>1350.24</v>
      </c>
      <c r="D10" s="38">
        <v>4.08</v>
      </c>
      <c r="E10" s="38">
        <f t="shared" si="1"/>
        <v>4</v>
      </c>
      <c r="F10" s="41" t="str">
        <f t="shared" si="0"/>
        <v>Front</v>
      </c>
      <c r="K10" t="e">
        <f>round</f>
        <v>#NAME?</v>
      </c>
    </row>
    <row r="11" spans="1:11" x14ac:dyDescent="0.35">
      <c r="A11" s="25">
        <v>4</v>
      </c>
      <c r="B11" s="38" t="s">
        <v>9</v>
      </c>
      <c r="C11" s="39">
        <v>850</v>
      </c>
      <c r="D11" s="38">
        <v>2.1</v>
      </c>
      <c r="E11" s="38">
        <f t="shared" si="1"/>
        <v>2</v>
      </c>
      <c r="F11" s="41" t="str">
        <f t="shared" si="0"/>
        <v>Back</v>
      </c>
    </row>
    <row r="12" spans="1:11" x14ac:dyDescent="0.35">
      <c r="A12" s="25">
        <v>5</v>
      </c>
      <c r="B12" s="38" t="s">
        <v>5</v>
      </c>
      <c r="C12" s="39">
        <v>775</v>
      </c>
      <c r="D12" s="38">
        <v>5.9</v>
      </c>
      <c r="E12" s="38">
        <f t="shared" si="1"/>
        <v>5</v>
      </c>
      <c r="F12" s="41" t="str">
        <f t="shared" si="0"/>
        <v>Back</v>
      </c>
    </row>
    <row r="13" spans="1:11" x14ac:dyDescent="0.35">
      <c r="A13" s="25">
        <v>6</v>
      </c>
      <c r="B13" s="38" t="s">
        <v>6</v>
      </c>
      <c r="C13" s="39">
        <v>125</v>
      </c>
      <c r="D13" s="38">
        <v>15.2</v>
      </c>
      <c r="E13" s="38">
        <f t="shared" si="1"/>
        <v>15</v>
      </c>
      <c r="F13" s="41" t="str">
        <f t="shared" si="0"/>
        <v>Back</v>
      </c>
    </row>
    <row r="14" spans="1:11" x14ac:dyDescent="0.35">
      <c r="A14" s="25">
        <v>7</v>
      </c>
      <c r="B14" s="38" t="s">
        <v>7</v>
      </c>
      <c r="C14" s="39">
        <v>1499</v>
      </c>
      <c r="D14" s="38">
        <v>3.8</v>
      </c>
      <c r="E14" s="38">
        <f t="shared" si="1"/>
        <v>3</v>
      </c>
      <c r="F14" s="41" t="str">
        <f t="shared" si="0"/>
        <v>Front</v>
      </c>
    </row>
    <row r="15" spans="1:11" x14ac:dyDescent="0.35">
      <c r="A15" s="25">
        <v>8</v>
      </c>
      <c r="B15" s="38" t="s">
        <v>10</v>
      </c>
      <c r="C15" s="39">
        <v>1100.75</v>
      </c>
      <c r="D15" s="38">
        <v>5.2</v>
      </c>
      <c r="E15" s="38">
        <f t="shared" si="1"/>
        <v>5</v>
      </c>
      <c r="F15" s="41" t="str">
        <f t="shared" si="0"/>
        <v>Middle</v>
      </c>
    </row>
    <row r="16" spans="1:11" x14ac:dyDescent="0.35">
      <c r="A16" s="25">
        <v>9</v>
      </c>
      <c r="B16" s="38" t="s">
        <v>11</v>
      </c>
      <c r="C16" s="3">
        <v>475.25</v>
      </c>
      <c r="D16" s="38">
        <v>1</v>
      </c>
      <c r="E16" s="38">
        <f t="shared" si="1"/>
        <v>1</v>
      </c>
      <c r="F16" s="41" t="str">
        <f t="shared" si="0"/>
        <v>Back</v>
      </c>
    </row>
    <row r="17" spans="1:6" x14ac:dyDescent="0.35">
      <c r="A17" s="25"/>
      <c r="B17" s="38"/>
      <c r="C17" s="42">
        <f>SUM(C8:C16)</f>
        <v>8274.23</v>
      </c>
      <c r="D17" s="38"/>
      <c r="E17" s="38"/>
      <c r="F17" s="41"/>
    </row>
    <row r="18" spans="1:6" x14ac:dyDescent="0.35">
      <c r="A18" s="4"/>
      <c r="B18" s="32" t="s">
        <v>36</v>
      </c>
      <c r="C18" s="43">
        <f>ROUND(C17,0)</f>
        <v>8274</v>
      </c>
      <c r="D18" s="32"/>
      <c r="E18" s="32"/>
      <c r="F18" s="33"/>
    </row>
    <row r="20" spans="1:6" x14ac:dyDescent="0.35">
      <c r="A20" s="23" t="s">
        <v>17</v>
      </c>
      <c r="B20" s="24">
        <f>INDEX(A8:F16,5,3)</f>
        <v>775</v>
      </c>
      <c r="D20">
        <f>ROUND(1234.5678,0)</f>
        <v>1235</v>
      </c>
    </row>
    <row r="21" spans="1:6" x14ac:dyDescent="0.35">
      <c r="A21" s="25" t="s">
        <v>20</v>
      </c>
      <c r="B21" s="26">
        <f>SUMIF(C8:C16,"&lt;1000")</f>
        <v>3024.25</v>
      </c>
    </row>
    <row r="22" spans="1:6" ht="29" x14ac:dyDescent="0.35">
      <c r="A22" s="27" t="s">
        <v>35</v>
      </c>
      <c r="B22" s="5">
        <f>SUMIFS(C8:C16,C8:C16,"&gt;1000")</f>
        <v>5249.98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5C4A-20E5-4984-B296-A89AA5D0D77E}">
  <dimension ref="A1:G15"/>
  <sheetViews>
    <sheetView workbookViewId="0">
      <selection activeCell="B18" sqref="B18"/>
    </sheetView>
  </sheetViews>
  <sheetFormatPr defaultRowHeight="14.5" x14ac:dyDescent="0.35"/>
  <cols>
    <col min="1" max="1" width="10.36328125" customWidth="1"/>
    <col min="2" max="2" width="12.08984375" bestFit="1" customWidth="1"/>
    <col min="3" max="3" width="12.90625" customWidth="1"/>
    <col min="4" max="4" width="12.6328125" customWidth="1"/>
    <col min="6" max="6" width="10.453125" customWidth="1"/>
    <col min="7" max="7" width="12.08984375" bestFit="1" customWidth="1"/>
  </cols>
  <sheetData>
    <row r="1" spans="1:7" ht="28.5" x14ac:dyDescent="0.65">
      <c r="A1" s="9" t="s">
        <v>21</v>
      </c>
    </row>
    <row r="3" spans="1:7" x14ac:dyDescent="0.35">
      <c r="A3" s="12" t="s">
        <v>4</v>
      </c>
      <c r="B3" s="13" t="s">
        <v>22</v>
      </c>
      <c r="C3" s="13" t="s">
        <v>23</v>
      </c>
      <c r="D3" s="14" t="s">
        <v>34</v>
      </c>
      <c r="F3" s="23" t="s">
        <v>34</v>
      </c>
      <c r="G3" s="45">
        <v>101435.99</v>
      </c>
    </row>
    <row r="4" spans="1:7" x14ac:dyDescent="0.35">
      <c r="A4" s="15">
        <v>1</v>
      </c>
      <c r="B4" s="16" t="s">
        <v>24</v>
      </c>
      <c r="C4" s="17">
        <f ca="1">RANDBETWEEN(1,3)</f>
        <v>2</v>
      </c>
      <c r="D4" s="18">
        <v>59543</v>
      </c>
      <c r="F4" s="25" t="s">
        <v>39</v>
      </c>
      <c r="G4" s="26">
        <f>LOOKUP(G3,D4:D13)</f>
        <v>101435.99</v>
      </c>
    </row>
    <row r="5" spans="1:7" x14ac:dyDescent="0.35">
      <c r="A5" s="19">
        <v>2</v>
      </c>
      <c r="B5" s="20" t="s">
        <v>25</v>
      </c>
      <c r="C5" s="20">
        <f t="shared" ref="C5:C13" ca="1" si="0">RANDBETWEEN(1,3)</f>
        <v>2</v>
      </c>
      <c r="D5" s="21">
        <v>63456.04</v>
      </c>
      <c r="F5" s="4" t="s">
        <v>38</v>
      </c>
      <c r="G5" s="46">
        <f>MATCH(G3,D4:D13)</f>
        <v>10</v>
      </c>
    </row>
    <row r="6" spans="1:7" x14ac:dyDescent="0.35">
      <c r="A6" s="15">
        <v>3</v>
      </c>
      <c r="B6" s="16" t="s">
        <v>26</v>
      </c>
      <c r="C6" s="16">
        <f t="shared" ca="1" si="0"/>
        <v>2</v>
      </c>
      <c r="D6" s="18">
        <v>86375</v>
      </c>
    </row>
    <row r="7" spans="1:7" x14ac:dyDescent="0.35">
      <c r="A7" s="19">
        <v>4</v>
      </c>
      <c r="B7" s="20" t="s">
        <v>27</v>
      </c>
      <c r="C7" s="20">
        <f t="shared" ca="1" si="0"/>
        <v>2</v>
      </c>
      <c r="D7" s="21">
        <v>101435.65</v>
      </c>
    </row>
    <row r="8" spans="1:7" x14ac:dyDescent="0.35">
      <c r="A8" s="15">
        <v>5</v>
      </c>
      <c r="B8" s="16" t="s">
        <v>28</v>
      </c>
      <c r="C8" s="16">
        <f t="shared" ca="1" si="0"/>
        <v>2</v>
      </c>
      <c r="D8" s="18">
        <v>45634</v>
      </c>
    </row>
    <row r="9" spans="1:7" x14ac:dyDescent="0.35">
      <c r="A9" s="19">
        <v>6</v>
      </c>
      <c r="B9" s="20" t="s">
        <v>29</v>
      </c>
      <c r="C9" s="20">
        <f t="shared" ca="1" si="0"/>
        <v>2</v>
      </c>
      <c r="D9" s="21">
        <v>37580</v>
      </c>
    </row>
    <row r="10" spans="1:7" x14ac:dyDescent="0.35">
      <c r="A10" s="15">
        <v>7</v>
      </c>
      <c r="B10" s="16" t="s">
        <v>30</v>
      </c>
      <c r="C10" s="16">
        <f t="shared" ca="1" si="0"/>
        <v>1</v>
      </c>
      <c r="D10" s="18">
        <v>99748</v>
      </c>
    </row>
    <row r="11" spans="1:7" x14ac:dyDescent="0.35">
      <c r="A11" s="19">
        <v>8</v>
      </c>
      <c r="B11" s="20" t="s">
        <v>31</v>
      </c>
      <c r="C11" s="20">
        <f t="shared" ca="1" si="0"/>
        <v>2</v>
      </c>
      <c r="D11" s="21">
        <v>75973.47</v>
      </c>
    </row>
    <row r="12" spans="1:7" x14ac:dyDescent="0.35">
      <c r="A12" s="15">
        <v>9</v>
      </c>
      <c r="B12" s="16" t="s">
        <v>32</v>
      </c>
      <c r="C12" s="16">
        <f t="shared" ca="1" si="0"/>
        <v>1</v>
      </c>
      <c r="D12" s="18">
        <v>65286</v>
      </c>
    </row>
    <row r="13" spans="1:7" ht="15" thickBot="1" x14ac:dyDescent="0.4">
      <c r="A13" s="19">
        <v>10</v>
      </c>
      <c r="B13" s="20" t="s">
        <v>33</v>
      </c>
      <c r="C13" s="20">
        <f t="shared" ca="1" si="0"/>
        <v>3</v>
      </c>
      <c r="D13" s="21">
        <v>101435.99</v>
      </c>
    </row>
    <row r="14" spans="1:7" ht="15" thickTop="1" x14ac:dyDescent="0.35">
      <c r="A14" s="10"/>
      <c r="B14" s="11"/>
      <c r="C14" s="11"/>
      <c r="D14" s="22">
        <f>SUBTOTAL(109,Sales!$D$4:$D$13)</f>
        <v>736467.15</v>
      </c>
    </row>
    <row r="15" spans="1:7" ht="29" x14ac:dyDescent="0.35">
      <c r="C15" s="1" t="s">
        <v>37</v>
      </c>
      <c r="D15" s="44">
        <f>ROUNDUP(D14,0)</f>
        <v>736468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2018-06-14T16:57:47Z</dcterms:modified>
</cp:coreProperties>
</file>