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m/Desktop/WILLIAM AND MARY/SPRING 2021/Algorithms/repo_ncstanislawski/a2/libclient/"/>
    </mc:Choice>
  </mc:AlternateContent>
  <xr:revisionPtr revIDLastSave="0" documentId="13_ncr:40009_{A49AA35B-F92F-F342-A22D-CE8BC428AD81}" xr6:coauthVersionLast="46" xr6:coauthVersionMax="46" xr10:uidLastSave="{00000000-0000-0000-0000-000000000000}"/>
  <bookViews>
    <workbookView xWindow="-60" yWindow="500" windowWidth="28800" windowHeight="16380"/>
  </bookViews>
  <sheets>
    <sheet name="mydata" sheetId="1" r:id="rId1"/>
  </sheets>
  <definedNames>
    <definedName name="_xlchart.v1.0" hidden="1">mydata!$A$2:$A$31</definedName>
    <definedName name="_xlchart.v1.1" hidden="1">mydata!$B$1</definedName>
    <definedName name="_xlchart.v1.10" hidden="1">mydata!$C$1</definedName>
    <definedName name="_xlchart.v1.11" hidden="1">mydata!$C$2:$C$31</definedName>
    <definedName name="_xlchart.v1.12" hidden="1">mydata!$D$1</definedName>
    <definedName name="_xlchart.v1.13" hidden="1">mydata!$D$2:$D$31</definedName>
    <definedName name="_xlchart.v1.14" hidden="1">mydata!$A$2:$A$31</definedName>
    <definedName name="_xlchart.v1.15" hidden="1">mydata!$B$1</definedName>
    <definedName name="_xlchart.v1.16" hidden="1">mydata!$B$2:$B$31</definedName>
    <definedName name="_xlchart.v1.17" hidden="1">mydata!$C$1</definedName>
    <definedName name="_xlchart.v1.18" hidden="1">mydata!$C$2:$C$31</definedName>
    <definedName name="_xlchart.v1.19" hidden="1">mydata!$D$1</definedName>
    <definedName name="_xlchart.v1.2" hidden="1">mydata!$B$2:$B$31</definedName>
    <definedName name="_xlchart.v1.20" hidden="1">mydata!$D$2:$D$31</definedName>
    <definedName name="_xlchart.v1.21" hidden="1">mydata!$A$2:$A$31</definedName>
    <definedName name="_xlchart.v1.22" hidden="1">mydata!$B$1</definedName>
    <definedName name="_xlchart.v1.23" hidden="1">mydata!$B$2:$B$31</definedName>
    <definedName name="_xlchart.v1.24" hidden="1">mydata!$C$1</definedName>
    <definedName name="_xlchart.v1.25" hidden="1">mydata!$C$2:$C$31</definedName>
    <definedName name="_xlchart.v1.26" hidden="1">mydata!$D$1</definedName>
    <definedName name="_xlchart.v1.27" hidden="1">mydata!$D$2:$D$31</definedName>
    <definedName name="_xlchart.v1.28" hidden="1">mydata!$A$2:$A$31</definedName>
    <definedName name="_xlchart.v1.29" hidden="1">mydata!$B$1</definedName>
    <definedName name="_xlchart.v1.3" hidden="1">mydata!$C$1</definedName>
    <definedName name="_xlchart.v1.30" hidden="1">mydata!$B$2:$B$31</definedName>
    <definedName name="_xlchart.v1.31" hidden="1">mydata!$C$1</definedName>
    <definedName name="_xlchart.v1.32" hidden="1">mydata!$C$2:$C$31</definedName>
    <definedName name="_xlchart.v1.33" hidden="1">mydata!$D$1</definedName>
    <definedName name="_xlchart.v1.34" hidden="1">mydata!$D$2:$D$31</definedName>
    <definedName name="_xlchart.v1.35" hidden="1">mydata!$A$2:$A$31</definedName>
    <definedName name="_xlchart.v1.36" hidden="1">mydata!$B$1</definedName>
    <definedName name="_xlchart.v1.37" hidden="1">mydata!$B$2:$B$31</definedName>
    <definedName name="_xlchart.v1.38" hidden="1">mydata!$C$1</definedName>
    <definedName name="_xlchart.v1.39" hidden="1">mydata!$C$2:$C$31</definedName>
    <definedName name="_xlchart.v1.4" hidden="1">mydata!$C$2:$C$31</definedName>
    <definedName name="_xlchart.v1.40" hidden="1">mydata!$D$1</definedName>
    <definedName name="_xlchart.v1.41" hidden="1">mydata!$D$2:$D$31</definedName>
    <definedName name="_xlchart.v1.5" hidden="1">mydata!$D$1</definedName>
    <definedName name="_xlchart.v1.6" hidden="1">mydata!$D$2:$D$31</definedName>
    <definedName name="_xlchart.v1.7" hidden="1">mydata!$A$2:$A$31</definedName>
    <definedName name="_xlchart.v1.8" hidden="1">mydata!$B$1</definedName>
    <definedName name="_xlchart.v1.9" hidden="1">mydata!$B$2:$B$31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30" i="1"/>
  <c r="K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J23" i="1"/>
  <c r="J24" i="1"/>
  <c r="J25" i="1"/>
  <c r="J26" i="1"/>
  <c r="J27" i="1"/>
  <c r="J28" i="1"/>
  <c r="J29" i="1"/>
  <c r="J30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3" i="1"/>
  <c r="I2" i="1"/>
  <c r="I31" i="1"/>
  <c r="I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51" i="1"/>
  <c r="G51" i="1"/>
  <c r="F51" i="1"/>
  <c r="G50" i="1"/>
  <c r="H50" i="1"/>
  <c r="H49" i="1"/>
  <c r="G49" i="1"/>
  <c r="G48" i="1"/>
  <c r="H48" i="1"/>
  <c r="G47" i="1"/>
  <c r="H47" i="1"/>
  <c r="G46" i="1"/>
  <c r="H46" i="1"/>
  <c r="G45" i="1"/>
  <c r="H45" i="1"/>
  <c r="H44" i="1"/>
  <c r="G44" i="1"/>
  <c r="G43" i="1"/>
  <c r="H43" i="1"/>
  <c r="G42" i="1"/>
  <c r="H42" i="1"/>
  <c r="G41" i="1"/>
  <c r="H41" i="1"/>
  <c r="G40" i="1"/>
  <c r="H40" i="1"/>
  <c r="G39" i="1"/>
  <c r="H39" i="1"/>
  <c r="G38" i="1"/>
  <c r="H38" i="1"/>
  <c r="H37" i="1"/>
  <c r="G37" i="1"/>
  <c r="H36" i="1"/>
  <c r="G36" i="1"/>
  <c r="F39" i="1"/>
  <c r="F40" i="1"/>
  <c r="F41" i="1"/>
  <c r="F42" i="1"/>
  <c r="F43" i="1"/>
  <c r="F44" i="1"/>
  <c r="F45" i="1"/>
  <c r="F46" i="1"/>
  <c r="F47" i="1"/>
  <c r="F48" i="1"/>
  <c r="F49" i="1"/>
  <c r="F50" i="1"/>
  <c r="F38" i="1"/>
  <c r="F37" i="1"/>
  <c r="F36" i="1"/>
  <c r="G2" i="1"/>
  <c r="K33" i="1" l="1"/>
  <c r="J33" i="1"/>
</calcChain>
</file>

<file path=xl/sharedStrings.xml><?xml version="1.0" encoding="utf-8"?>
<sst xmlns="http://schemas.openxmlformats.org/spreadsheetml/2006/main" count="23" uniqueCount="18">
  <si>
    <t>n</t>
  </si>
  <si>
    <t>TA(n)</t>
  </si>
  <si>
    <t>TB(n)</t>
  </si>
  <si>
    <t>TC(n)</t>
  </si>
  <si>
    <t>log(n)</t>
  </si>
  <si>
    <t>log(TA)</t>
  </si>
  <si>
    <t>log(TB)</t>
  </si>
  <si>
    <t>log(TC)</t>
  </si>
  <si>
    <t>linear</t>
  </si>
  <si>
    <t>logarithmic</t>
  </si>
  <si>
    <t>Guessed growth rate</t>
  </si>
  <si>
    <t>TA(2n/n)</t>
  </si>
  <si>
    <t>TB(2n/n)</t>
  </si>
  <si>
    <t>TC(2n/n)</t>
  </si>
  <si>
    <t>Avg</t>
  </si>
  <si>
    <t xml:space="preserve">|T_A(n) − TA(n) | </t>
  </si>
  <si>
    <t xml:space="preserve">|T_B(n) − TB(n) | </t>
  </si>
  <si>
    <t xml:space="preserve">|T_C(n) − TC(n)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</si>
</sst>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3" xfId="0" applyFill="1" applyBorder="1"/>
    <xf numFmtId="0" fontId="0" fillId="0" borderId="14" xfId="0" applyBorder="1"/>
    <xf numFmtId="0" fontId="0" fillId="0" borderId="15" xfId="0" applyBorder="1"/>
    <xf numFmtId="0" fontId="0" fillId="33" borderId="16" xfId="0" applyFill="1" applyBorder="1"/>
    <xf numFmtId="0" fontId="0" fillId="0" borderId="17" xfId="0" applyBorder="1"/>
    <xf numFmtId="0" fontId="0" fillId="0" borderId="18" xfId="0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9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Algorithm Runtimes by</a:t>
            </a:r>
            <a:r>
              <a:rPr lang="en-US" sz="2400" baseline="0"/>
              <a:t> input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mydata!$B$1</c:f>
              <c:strCache>
                <c:ptCount val="1"/>
                <c:pt idx="0">
                  <c:v>TA(n)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mydata!$A$2:$A$31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mydata!$B$2:$B$31</c:f>
              <c:numCache>
                <c:formatCode>General</c:formatCode>
                <c:ptCount val="30"/>
                <c:pt idx="0">
                  <c:v>2</c:v>
                </c:pt>
                <c:pt idx="1">
                  <c:v>9</c:v>
                </c:pt>
                <c:pt idx="2">
                  <c:v>18</c:v>
                </c:pt>
                <c:pt idx="3">
                  <c:v>21</c:v>
                </c:pt>
                <c:pt idx="4">
                  <c:v>46</c:v>
                </c:pt>
                <c:pt idx="5">
                  <c:v>45</c:v>
                </c:pt>
                <c:pt idx="6">
                  <c:v>60</c:v>
                </c:pt>
                <c:pt idx="7">
                  <c:v>80</c:v>
                </c:pt>
                <c:pt idx="8">
                  <c:v>98</c:v>
                </c:pt>
                <c:pt idx="9">
                  <c:v>132</c:v>
                </c:pt>
                <c:pt idx="10">
                  <c:v>160</c:v>
                </c:pt>
                <c:pt idx="11">
                  <c:v>200</c:v>
                </c:pt>
                <c:pt idx="12">
                  <c:v>247</c:v>
                </c:pt>
                <c:pt idx="13">
                  <c:v>263</c:v>
                </c:pt>
                <c:pt idx="14">
                  <c:v>421</c:v>
                </c:pt>
                <c:pt idx="15">
                  <c:v>355</c:v>
                </c:pt>
                <c:pt idx="16">
                  <c:v>462</c:v>
                </c:pt>
                <c:pt idx="17">
                  <c:v>499</c:v>
                </c:pt>
                <c:pt idx="18">
                  <c:v>1073</c:v>
                </c:pt>
                <c:pt idx="19">
                  <c:v>1102</c:v>
                </c:pt>
                <c:pt idx="20">
                  <c:v>806</c:v>
                </c:pt>
                <c:pt idx="21">
                  <c:v>824</c:v>
                </c:pt>
                <c:pt idx="22">
                  <c:v>700</c:v>
                </c:pt>
                <c:pt idx="23">
                  <c:v>746</c:v>
                </c:pt>
                <c:pt idx="24">
                  <c:v>791</c:v>
                </c:pt>
                <c:pt idx="25">
                  <c:v>856</c:v>
                </c:pt>
                <c:pt idx="26">
                  <c:v>967</c:v>
                </c:pt>
                <c:pt idx="27">
                  <c:v>993</c:v>
                </c:pt>
                <c:pt idx="28">
                  <c:v>1036</c:v>
                </c:pt>
                <c:pt idx="29">
                  <c:v>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1-D341-AFA2-769C2E47C275}"/>
            </c:ext>
          </c:extLst>
        </c:ser>
        <c:ser>
          <c:idx val="1"/>
          <c:order val="1"/>
          <c:tx>
            <c:strRef>
              <c:f>mydata!$C$1</c:f>
              <c:strCache>
                <c:ptCount val="1"/>
                <c:pt idx="0">
                  <c:v>TB(n)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mydata!$A$2:$A$31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mydata!$C$2:$C$31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21</c:v>
                </c:pt>
                <c:pt idx="7">
                  <c:v>26</c:v>
                </c:pt>
                <c:pt idx="8">
                  <c:v>33</c:v>
                </c:pt>
                <c:pt idx="9">
                  <c:v>42</c:v>
                </c:pt>
                <c:pt idx="10">
                  <c:v>52</c:v>
                </c:pt>
                <c:pt idx="11">
                  <c:v>64</c:v>
                </c:pt>
                <c:pt idx="12">
                  <c:v>77</c:v>
                </c:pt>
                <c:pt idx="13">
                  <c:v>82</c:v>
                </c:pt>
                <c:pt idx="14">
                  <c:v>130</c:v>
                </c:pt>
                <c:pt idx="15">
                  <c:v>109</c:v>
                </c:pt>
                <c:pt idx="16">
                  <c:v>129</c:v>
                </c:pt>
                <c:pt idx="17">
                  <c:v>152</c:v>
                </c:pt>
                <c:pt idx="18">
                  <c:v>298</c:v>
                </c:pt>
                <c:pt idx="19">
                  <c:v>392</c:v>
                </c:pt>
                <c:pt idx="20">
                  <c:v>232</c:v>
                </c:pt>
                <c:pt idx="21">
                  <c:v>260</c:v>
                </c:pt>
                <c:pt idx="22">
                  <c:v>224</c:v>
                </c:pt>
                <c:pt idx="23">
                  <c:v>236</c:v>
                </c:pt>
                <c:pt idx="24">
                  <c:v>264</c:v>
                </c:pt>
                <c:pt idx="25">
                  <c:v>266</c:v>
                </c:pt>
                <c:pt idx="26">
                  <c:v>378</c:v>
                </c:pt>
                <c:pt idx="27">
                  <c:v>303</c:v>
                </c:pt>
                <c:pt idx="28">
                  <c:v>327</c:v>
                </c:pt>
                <c:pt idx="29">
                  <c:v>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1-D341-AFA2-769C2E47C275}"/>
            </c:ext>
          </c:extLst>
        </c:ser>
        <c:ser>
          <c:idx val="2"/>
          <c:order val="2"/>
          <c:tx>
            <c:strRef>
              <c:f>mydata!$D$1</c:f>
              <c:strCache>
                <c:ptCount val="1"/>
                <c:pt idx="0">
                  <c:v>TC(n)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mydata!$A$2:$A$31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mydata!$D$2:$D$31</c:f>
              <c:numCache>
                <c:formatCode>General</c:formatCode>
                <c:ptCount val="30"/>
                <c:pt idx="0">
                  <c:v>2</c:v>
                </c:pt>
                <c:pt idx="1">
                  <c:v>20</c:v>
                </c:pt>
                <c:pt idx="2">
                  <c:v>56</c:v>
                </c:pt>
                <c:pt idx="3">
                  <c:v>141</c:v>
                </c:pt>
                <c:pt idx="4">
                  <c:v>247</c:v>
                </c:pt>
                <c:pt idx="5">
                  <c:v>394</c:v>
                </c:pt>
                <c:pt idx="6">
                  <c:v>577</c:v>
                </c:pt>
                <c:pt idx="7">
                  <c:v>858</c:v>
                </c:pt>
                <c:pt idx="8">
                  <c:v>1235</c:v>
                </c:pt>
                <c:pt idx="9">
                  <c:v>1795</c:v>
                </c:pt>
                <c:pt idx="10">
                  <c:v>2411</c:v>
                </c:pt>
                <c:pt idx="11">
                  <c:v>3321</c:v>
                </c:pt>
                <c:pt idx="12">
                  <c:v>4090</c:v>
                </c:pt>
                <c:pt idx="13">
                  <c:v>5175</c:v>
                </c:pt>
                <c:pt idx="14">
                  <c:v>6014</c:v>
                </c:pt>
                <c:pt idx="15">
                  <c:v>8257</c:v>
                </c:pt>
                <c:pt idx="16">
                  <c:v>9199</c:v>
                </c:pt>
                <c:pt idx="17">
                  <c:v>14232</c:v>
                </c:pt>
                <c:pt idx="18">
                  <c:v>18171</c:v>
                </c:pt>
                <c:pt idx="19">
                  <c:v>19929</c:v>
                </c:pt>
                <c:pt idx="20">
                  <c:v>20973</c:v>
                </c:pt>
                <c:pt idx="21">
                  <c:v>25108</c:v>
                </c:pt>
                <c:pt idx="22">
                  <c:v>20297</c:v>
                </c:pt>
                <c:pt idx="23">
                  <c:v>22222</c:v>
                </c:pt>
                <c:pt idx="24">
                  <c:v>25127</c:v>
                </c:pt>
                <c:pt idx="25">
                  <c:v>27798</c:v>
                </c:pt>
                <c:pt idx="26">
                  <c:v>31209</c:v>
                </c:pt>
                <c:pt idx="27">
                  <c:v>34570</c:v>
                </c:pt>
                <c:pt idx="28">
                  <c:v>38193</c:v>
                </c:pt>
                <c:pt idx="29">
                  <c:v>42170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1-D341-AFA2-769C2E47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26304"/>
        <c:axId val="1529581856"/>
      </c:scatterChart>
      <c:valAx>
        <c:axId val="1529326304"/>
        <c:scaling>
          <c:orientation val="minMax"/>
          <c:max val="3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</a:t>
                </a:r>
                <a:r>
                  <a:rPr lang="en-US" sz="1800" baseline="0"/>
                  <a:t> value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81856"/>
        <c:crosses val="autoZero"/>
        <c:crossBetween val="midCat"/>
        <c:majorUnit val="100"/>
      </c:valAx>
      <c:valAx>
        <c:axId val="1529581856"/>
        <c:scaling>
          <c:orientation val="minMax"/>
          <c:max val="4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runtime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26304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Runtime</a:t>
            </a:r>
            <a:r>
              <a:rPr lang="en-US" sz="1800" baseline="0"/>
              <a:t> Logarithms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mydata!$F$1</c:f>
              <c:strCache>
                <c:ptCount val="1"/>
                <c:pt idx="0">
                  <c:v>log(TA)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mydata!$E$2:$E$31</c:f>
              <c:numCache>
                <c:formatCode>General</c:formatCode>
                <c:ptCount val="30"/>
                <c:pt idx="0">
                  <c:v>6.6438600000000001</c:v>
                </c:pt>
                <c:pt idx="1">
                  <c:v>7.6438600000000001</c:v>
                </c:pt>
                <c:pt idx="2">
                  <c:v>8.2288200000000007</c:v>
                </c:pt>
                <c:pt idx="3">
                  <c:v>8.6438600000000001</c:v>
                </c:pt>
                <c:pt idx="4">
                  <c:v>8.9657800000000005</c:v>
                </c:pt>
                <c:pt idx="5">
                  <c:v>9.2288200000000007</c:v>
                </c:pt>
                <c:pt idx="6">
                  <c:v>9.4512099999999997</c:v>
                </c:pt>
                <c:pt idx="7">
                  <c:v>9.6438600000000001</c:v>
                </c:pt>
                <c:pt idx="8">
                  <c:v>9.8137799999999995</c:v>
                </c:pt>
                <c:pt idx="9">
                  <c:v>9.9657800000000005</c:v>
                </c:pt>
                <c:pt idx="10">
                  <c:v>10.103300000000001</c:v>
                </c:pt>
                <c:pt idx="11">
                  <c:v>10.2288</c:v>
                </c:pt>
                <c:pt idx="12">
                  <c:v>10.3443</c:v>
                </c:pt>
                <c:pt idx="13">
                  <c:v>10.4512</c:v>
                </c:pt>
                <c:pt idx="14">
                  <c:v>10.550700000000001</c:v>
                </c:pt>
                <c:pt idx="15">
                  <c:v>10.6439</c:v>
                </c:pt>
                <c:pt idx="16">
                  <c:v>10.731299999999999</c:v>
                </c:pt>
                <c:pt idx="17">
                  <c:v>10.813800000000001</c:v>
                </c:pt>
                <c:pt idx="18">
                  <c:v>10.8918</c:v>
                </c:pt>
                <c:pt idx="19">
                  <c:v>10.9658</c:v>
                </c:pt>
                <c:pt idx="20">
                  <c:v>11.036199999999999</c:v>
                </c:pt>
                <c:pt idx="21">
                  <c:v>11.103300000000001</c:v>
                </c:pt>
                <c:pt idx="22">
                  <c:v>11.167400000000001</c:v>
                </c:pt>
                <c:pt idx="23">
                  <c:v>11.2288</c:v>
                </c:pt>
                <c:pt idx="24">
                  <c:v>11.287699999999999</c:v>
                </c:pt>
                <c:pt idx="25">
                  <c:v>11.3443</c:v>
                </c:pt>
                <c:pt idx="26">
                  <c:v>11.3987</c:v>
                </c:pt>
                <c:pt idx="27">
                  <c:v>11.4512</c:v>
                </c:pt>
                <c:pt idx="28">
                  <c:v>11.501799999999999</c:v>
                </c:pt>
                <c:pt idx="29">
                  <c:v>11.550700000000001</c:v>
                </c:pt>
              </c:numCache>
            </c:numRef>
          </c:xVal>
          <c:yVal>
            <c:numRef>
              <c:f>mydata!$F$2:$F$31</c:f>
              <c:numCache>
                <c:formatCode>General</c:formatCode>
                <c:ptCount val="30"/>
                <c:pt idx="0">
                  <c:v>1</c:v>
                </c:pt>
                <c:pt idx="1">
                  <c:v>3.1699299999999999</c:v>
                </c:pt>
                <c:pt idx="2">
                  <c:v>4.1699299999999999</c:v>
                </c:pt>
                <c:pt idx="3">
                  <c:v>4.3923199999999998</c:v>
                </c:pt>
                <c:pt idx="4">
                  <c:v>5.5235599999999998</c:v>
                </c:pt>
                <c:pt idx="5">
                  <c:v>5.4918500000000003</c:v>
                </c:pt>
                <c:pt idx="6">
                  <c:v>5.9068899999999998</c:v>
                </c:pt>
                <c:pt idx="7">
                  <c:v>6.32193</c:v>
                </c:pt>
                <c:pt idx="8">
                  <c:v>6.6147099999999996</c:v>
                </c:pt>
                <c:pt idx="9">
                  <c:v>7.0443899999999999</c:v>
                </c:pt>
                <c:pt idx="10">
                  <c:v>7.32193</c:v>
                </c:pt>
                <c:pt idx="11">
                  <c:v>7.6438600000000001</c:v>
                </c:pt>
                <c:pt idx="12">
                  <c:v>7.9483699999999997</c:v>
                </c:pt>
                <c:pt idx="13">
                  <c:v>8.0389199999999992</c:v>
                </c:pt>
                <c:pt idx="14">
                  <c:v>8.7176799999999997</c:v>
                </c:pt>
                <c:pt idx="15">
                  <c:v>8.4716799999999992</c:v>
                </c:pt>
                <c:pt idx="16">
                  <c:v>8.8517499999999991</c:v>
                </c:pt>
                <c:pt idx="17">
                  <c:v>8.9628999999999994</c:v>
                </c:pt>
                <c:pt idx="18">
                  <c:v>10.067399999999999</c:v>
                </c:pt>
                <c:pt idx="19">
                  <c:v>10.1059</c:v>
                </c:pt>
                <c:pt idx="20">
                  <c:v>9.6546400000000006</c:v>
                </c:pt>
                <c:pt idx="21">
                  <c:v>9.6865000000000006</c:v>
                </c:pt>
                <c:pt idx="22">
                  <c:v>9.4512099999999997</c:v>
                </c:pt>
                <c:pt idx="23">
                  <c:v>9.5430299999999999</c:v>
                </c:pt>
                <c:pt idx="24">
                  <c:v>9.6275300000000001</c:v>
                </c:pt>
                <c:pt idx="25">
                  <c:v>9.7414699999999996</c:v>
                </c:pt>
                <c:pt idx="26">
                  <c:v>9.91737</c:v>
                </c:pt>
                <c:pt idx="27">
                  <c:v>9.9556500000000003</c:v>
                </c:pt>
                <c:pt idx="28">
                  <c:v>10.0168</c:v>
                </c:pt>
                <c:pt idx="29">
                  <c:v>10.149699999999999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2-6746-A6D1-52CD3BA21683}"/>
            </c:ext>
          </c:extLst>
        </c:ser>
        <c:ser>
          <c:idx val="1"/>
          <c:order val="1"/>
          <c:tx>
            <c:strRef>
              <c:f>mydata!$G$1</c:f>
              <c:strCache>
                <c:ptCount val="1"/>
                <c:pt idx="0">
                  <c:v>log(TB)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mydata!$E$2:$E$31</c:f>
              <c:numCache>
                <c:formatCode>General</c:formatCode>
                <c:ptCount val="30"/>
                <c:pt idx="0">
                  <c:v>6.6438600000000001</c:v>
                </c:pt>
                <c:pt idx="1">
                  <c:v>7.6438600000000001</c:v>
                </c:pt>
                <c:pt idx="2">
                  <c:v>8.2288200000000007</c:v>
                </c:pt>
                <c:pt idx="3">
                  <c:v>8.6438600000000001</c:v>
                </c:pt>
                <c:pt idx="4">
                  <c:v>8.9657800000000005</c:v>
                </c:pt>
                <c:pt idx="5">
                  <c:v>9.2288200000000007</c:v>
                </c:pt>
                <c:pt idx="6">
                  <c:v>9.4512099999999997</c:v>
                </c:pt>
                <c:pt idx="7">
                  <c:v>9.6438600000000001</c:v>
                </c:pt>
                <c:pt idx="8">
                  <c:v>9.8137799999999995</c:v>
                </c:pt>
                <c:pt idx="9">
                  <c:v>9.9657800000000005</c:v>
                </c:pt>
                <c:pt idx="10">
                  <c:v>10.103300000000001</c:v>
                </c:pt>
                <c:pt idx="11">
                  <c:v>10.2288</c:v>
                </c:pt>
                <c:pt idx="12">
                  <c:v>10.3443</c:v>
                </c:pt>
                <c:pt idx="13">
                  <c:v>10.4512</c:v>
                </c:pt>
                <c:pt idx="14">
                  <c:v>10.550700000000001</c:v>
                </c:pt>
                <c:pt idx="15">
                  <c:v>10.6439</c:v>
                </c:pt>
                <c:pt idx="16">
                  <c:v>10.731299999999999</c:v>
                </c:pt>
                <c:pt idx="17">
                  <c:v>10.813800000000001</c:v>
                </c:pt>
                <c:pt idx="18">
                  <c:v>10.8918</c:v>
                </c:pt>
                <c:pt idx="19">
                  <c:v>10.9658</c:v>
                </c:pt>
                <c:pt idx="20">
                  <c:v>11.036199999999999</c:v>
                </c:pt>
                <c:pt idx="21">
                  <c:v>11.103300000000001</c:v>
                </c:pt>
                <c:pt idx="22">
                  <c:v>11.167400000000001</c:v>
                </c:pt>
                <c:pt idx="23">
                  <c:v>11.2288</c:v>
                </c:pt>
                <c:pt idx="24">
                  <c:v>11.287699999999999</c:v>
                </c:pt>
                <c:pt idx="25">
                  <c:v>11.3443</c:v>
                </c:pt>
                <c:pt idx="26">
                  <c:v>11.3987</c:v>
                </c:pt>
                <c:pt idx="27">
                  <c:v>11.4512</c:v>
                </c:pt>
                <c:pt idx="28">
                  <c:v>11.501799999999999</c:v>
                </c:pt>
                <c:pt idx="29">
                  <c:v>11.550700000000001</c:v>
                </c:pt>
              </c:numCache>
            </c:numRef>
          </c:xVal>
          <c:yVal>
            <c:numRef>
              <c:f>mydata!$G$2:$G$31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2.32193</c:v>
                </c:pt>
                <c:pt idx="3">
                  <c:v>2.80735</c:v>
                </c:pt>
                <c:pt idx="4">
                  <c:v>3.80735</c:v>
                </c:pt>
                <c:pt idx="5">
                  <c:v>3.80735</c:v>
                </c:pt>
                <c:pt idx="6">
                  <c:v>4.3923199999999998</c:v>
                </c:pt>
                <c:pt idx="7">
                  <c:v>4.7004400000000004</c:v>
                </c:pt>
                <c:pt idx="8">
                  <c:v>5.0443899999999999</c:v>
                </c:pt>
                <c:pt idx="9">
                  <c:v>5.3923199999999998</c:v>
                </c:pt>
                <c:pt idx="10">
                  <c:v>5.7004400000000004</c:v>
                </c:pt>
                <c:pt idx="11">
                  <c:v>6</c:v>
                </c:pt>
                <c:pt idx="12">
                  <c:v>6.2667900000000003</c:v>
                </c:pt>
                <c:pt idx="13">
                  <c:v>6.3575499999999998</c:v>
                </c:pt>
                <c:pt idx="14">
                  <c:v>7.0223699999999996</c:v>
                </c:pt>
                <c:pt idx="15">
                  <c:v>6.7681800000000001</c:v>
                </c:pt>
                <c:pt idx="16">
                  <c:v>7.0112300000000003</c:v>
                </c:pt>
                <c:pt idx="17">
                  <c:v>7.2479300000000002</c:v>
                </c:pt>
                <c:pt idx="18">
                  <c:v>8.2191700000000001</c:v>
                </c:pt>
                <c:pt idx="19">
                  <c:v>8.6147100000000005</c:v>
                </c:pt>
                <c:pt idx="20">
                  <c:v>7.8579800000000004</c:v>
                </c:pt>
                <c:pt idx="21">
                  <c:v>8.0223700000000004</c:v>
                </c:pt>
                <c:pt idx="22">
                  <c:v>7.8073499999999996</c:v>
                </c:pt>
                <c:pt idx="23">
                  <c:v>7.8826400000000003</c:v>
                </c:pt>
                <c:pt idx="24">
                  <c:v>8.0443899999999999</c:v>
                </c:pt>
                <c:pt idx="25">
                  <c:v>8.0552799999999998</c:v>
                </c:pt>
                <c:pt idx="26">
                  <c:v>8.5622399999999992</c:v>
                </c:pt>
                <c:pt idx="27">
                  <c:v>8.2431699999999992</c:v>
                </c:pt>
                <c:pt idx="28">
                  <c:v>8.3531499999999994</c:v>
                </c:pt>
                <c:pt idx="29">
                  <c:v>8.4838199999999997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2-6746-A6D1-52CD3BA21683}"/>
            </c:ext>
          </c:extLst>
        </c:ser>
        <c:ser>
          <c:idx val="2"/>
          <c:order val="2"/>
          <c:tx>
            <c:strRef>
              <c:f>mydata!$H$1</c:f>
              <c:strCache>
                <c:ptCount val="1"/>
                <c:pt idx="0">
                  <c:v>log(TC)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mydata!$E$2:$E$31</c:f>
              <c:numCache>
                <c:formatCode>General</c:formatCode>
                <c:ptCount val="30"/>
                <c:pt idx="0">
                  <c:v>6.6438600000000001</c:v>
                </c:pt>
                <c:pt idx="1">
                  <c:v>7.6438600000000001</c:v>
                </c:pt>
                <c:pt idx="2">
                  <c:v>8.2288200000000007</c:v>
                </c:pt>
                <c:pt idx="3">
                  <c:v>8.6438600000000001</c:v>
                </c:pt>
                <c:pt idx="4">
                  <c:v>8.9657800000000005</c:v>
                </c:pt>
                <c:pt idx="5">
                  <c:v>9.2288200000000007</c:v>
                </c:pt>
                <c:pt idx="6">
                  <c:v>9.4512099999999997</c:v>
                </c:pt>
                <c:pt idx="7">
                  <c:v>9.6438600000000001</c:v>
                </c:pt>
                <c:pt idx="8">
                  <c:v>9.8137799999999995</c:v>
                </c:pt>
                <c:pt idx="9">
                  <c:v>9.9657800000000005</c:v>
                </c:pt>
                <c:pt idx="10">
                  <c:v>10.103300000000001</c:v>
                </c:pt>
                <c:pt idx="11">
                  <c:v>10.2288</c:v>
                </c:pt>
                <c:pt idx="12">
                  <c:v>10.3443</c:v>
                </c:pt>
                <c:pt idx="13">
                  <c:v>10.4512</c:v>
                </c:pt>
                <c:pt idx="14">
                  <c:v>10.550700000000001</c:v>
                </c:pt>
                <c:pt idx="15">
                  <c:v>10.6439</c:v>
                </c:pt>
                <c:pt idx="16">
                  <c:v>10.731299999999999</c:v>
                </c:pt>
                <c:pt idx="17">
                  <c:v>10.813800000000001</c:v>
                </c:pt>
                <c:pt idx="18">
                  <c:v>10.8918</c:v>
                </c:pt>
                <c:pt idx="19">
                  <c:v>10.9658</c:v>
                </c:pt>
                <c:pt idx="20">
                  <c:v>11.036199999999999</c:v>
                </c:pt>
                <c:pt idx="21">
                  <c:v>11.103300000000001</c:v>
                </c:pt>
                <c:pt idx="22">
                  <c:v>11.167400000000001</c:v>
                </c:pt>
                <c:pt idx="23">
                  <c:v>11.2288</c:v>
                </c:pt>
                <c:pt idx="24">
                  <c:v>11.287699999999999</c:v>
                </c:pt>
                <c:pt idx="25">
                  <c:v>11.3443</c:v>
                </c:pt>
                <c:pt idx="26">
                  <c:v>11.3987</c:v>
                </c:pt>
                <c:pt idx="27">
                  <c:v>11.4512</c:v>
                </c:pt>
                <c:pt idx="28">
                  <c:v>11.501799999999999</c:v>
                </c:pt>
                <c:pt idx="29">
                  <c:v>11.550700000000001</c:v>
                </c:pt>
              </c:numCache>
            </c:numRef>
          </c:xVal>
          <c:yVal>
            <c:numRef>
              <c:f>mydata!$H$2:$H$31</c:f>
              <c:numCache>
                <c:formatCode>General</c:formatCode>
                <c:ptCount val="30"/>
                <c:pt idx="0">
                  <c:v>1</c:v>
                </c:pt>
                <c:pt idx="1">
                  <c:v>4.32193</c:v>
                </c:pt>
                <c:pt idx="2">
                  <c:v>5.8073499999999996</c:v>
                </c:pt>
                <c:pt idx="3">
                  <c:v>7.1395499999999998</c:v>
                </c:pt>
                <c:pt idx="4">
                  <c:v>7.9483699999999997</c:v>
                </c:pt>
                <c:pt idx="5">
                  <c:v>8.6220499999999998</c:v>
                </c:pt>
                <c:pt idx="6">
                  <c:v>9.1724300000000003</c:v>
                </c:pt>
                <c:pt idx="7">
                  <c:v>9.7448300000000003</c:v>
                </c:pt>
                <c:pt idx="8">
                  <c:v>10.270300000000001</c:v>
                </c:pt>
                <c:pt idx="9">
                  <c:v>10.809799999999999</c:v>
                </c:pt>
                <c:pt idx="10">
                  <c:v>11.2354</c:v>
                </c:pt>
                <c:pt idx="11">
                  <c:v>11.6974</c:v>
                </c:pt>
                <c:pt idx="12">
                  <c:v>11.9979</c:v>
                </c:pt>
                <c:pt idx="13">
                  <c:v>12.337300000000001</c:v>
                </c:pt>
                <c:pt idx="14">
                  <c:v>12.5541</c:v>
                </c:pt>
                <c:pt idx="15">
                  <c:v>13.0114</c:v>
                </c:pt>
                <c:pt idx="16">
                  <c:v>13.167299999999999</c:v>
                </c:pt>
                <c:pt idx="17">
                  <c:v>13.796900000000001</c:v>
                </c:pt>
                <c:pt idx="18">
                  <c:v>14.1494</c:v>
                </c:pt>
                <c:pt idx="19">
                  <c:v>14.2826</c:v>
                </c:pt>
                <c:pt idx="20">
                  <c:v>14.356199999999999</c:v>
                </c:pt>
                <c:pt idx="21">
                  <c:v>14.6159</c:v>
                </c:pt>
                <c:pt idx="22">
                  <c:v>14.308999999999999</c:v>
                </c:pt>
                <c:pt idx="23">
                  <c:v>14.4397</c:v>
                </c:pt>
                <c:pt idx="24">
                  <c:v>14.617000000000001</c:v>
                </c:pt>
                <c:pt idx="25">
                  <c:v>14.762700000000001</c:v>
                </c:pt>
                <c:pt idx="26">
                  <c:v>14.9297</c:v>
                </c:pt>
                <c:pt idx="27">
                  <c:v>15.077199999999999</c:v>
                </c:pt>
                <c:pt idx="28">
                  <c:v>15.221</c:v>
                </c:pt>
                <c:pt idx="29">
                  <c:v>15.363899999999999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C2-6746-A6D1-52CD3BA2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11680"/>
        <c:axId val="1520330736"/>
      </c:scatterChart>
      <c:valAx>
        <c:axId val="1640111680"/>
        <c:scaling>
          <c:orientation val="minMax"/>
          <c:max val="12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30736"/>
        <c:crosses val="autoZero"/>
        <c:crossBetween val="midCat"/>
        <c:majorUnit val="1"/>
        <c:minorUnit val="1"/>
      </c:valAx>
      <c:valAx>
        <c:axId val="1520330736"/>
        <c:scaling>
          <c:logBase val="2"/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</a:t>
                </a:r>
                <a:r>
                  <a:rPr lang="en-US" sz="1200" baseline="0"/>
                  <a:t> runtimes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109359</xdr:colOff>
      <xdr:row>53</xdr:row>
      <xdr:rowOff>194027</xdr:rowOff>
    </xdr:from>
    <xdr:to>
      <xdr:col>17</xdr:col>
      <xdr:colOff>560914</xdr:colOff>
      <xdr:row>89</xdr:row>
      <xdr:rowOff>91016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4C5AB-F9CF-C14F-89F1-BA9A16482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719666</xdr:colOff>
      <xdr:row>1</xdr:row>
      <xdr:rowOff>32453</xdr:rowOff>
    </xdr:from>
    <xdr:to>
      <xdr:col>29</xdr:col>
      <xdr:colOff>536222</xdr:colOff>
      <xdr:row>36</xdr:row>
      <xdr:rowOff>197554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40E60-FDDB-8042-B660-189799567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15" zoomScale="120" zoomScaleNormal="120" workbookViewId="0">
      <selection activeCell="J8" sqref="J8"/>
    </sheetView>
  </sheetViews>
  <sheetFormatPr baseColWidth="10" defaultRowHeight="16" x14ac:dyDescent="0.2"/>
  <cols>
    <col min="1" max="1" width="19.33203125" customWidth="1"/>
    <col min="9" max="9" width="15.5" customWidth="1"/>
    <col min="10" max="10" width="16.83203125" customWidth="1"/>
    <col min="11" max="11" width="16" customWidth="1"/>
  </cols>
  <sheetData>
    <row r="1" spans="1:11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15</v>
      </c>
      <c r="J1" s="10" t="s">
        <v>16</v>
      </c>
      <c r="K1" s="10" t="s">
        <v>17</v>
      </c>
    </row>
    <row r="2" spans="1:11" x14ac:dyDescent="0.2">
      <c r="A2" s="1">
        <v>100</v>
      </c>
      <c r="B2" s="2">
        <v>2</v>
      </c>
      <c r="C2" s="2">
        <v>0</v>
      </c>
      <c r="D2" s="2">
        <v>2</v>
      </c>
      <c r="E2" s="2">
        <v>6.6438600000000001</v>
      </c>
      <c r="F2" s="2">
        <v>1</v>
      </c>
      <c r="G2" s="2" t="e">
        <f>-inf</f>
        <v>#NAME?</v>
      </c>
      <c r="H2" s="3">
        <v>1</v>
      </c>
      <c r="I2">
        <f>ABS(((7.96*10^-4) *  A2^1.72305) - B2)</f>
        <v>0.223376790114163</v>
      </c>
      <c r="J2">
        <f>ABS(((4.935*10^-6) *  A2^2.31) - C2)</f>
        <v>0.20572504074261092</v>
      </c>
      <c r="K2">
        <f>ABS(((9.313*10^-7) *  A2^3.095) - D2)</f>
        <v>0.55758708280680169</v>
      </c>
    </row>
    <row r="3" spans="1:11" x14ac:dyDescent="0.2">
      <c r="A3" s="1">
        <v>200</v>
      </c>
      <c r="B3" s="2">
        <v>9</v>
      </c>
      <c r="C3" s="2">
        <v>2</v>
      </c>
      <c r="D3" s="2">
        <v>20</v>
      </c>
      <c r="E3" s="2">
        <v>7.6438600000000001</v>
      </c>
      <c r="F3" s="2">
        <v>3.1699299999999999</v>
      </c>
      <c r="G3" s="2">
        <v>1</v>
      </c>
      <c r="H3" s="3">
        <v>4.32193</v>
      </c>
      <c r="I3">
        <f t="shared" ref="I3:I31" si="0">ABS(((7.96*10^-4) *  A3^1.72305) - B3)</f>
        <v>1.6598860552729793</v>
      </c>
      <c r="J3">
        <f t="shared" ref="J3:J31" si="1">ABS(((4.935*10^-6) *  A3^2.31) - C3)</f>
        <v>0.97984433168449714</v>
      </c>
      <c r="K3">
        <f t="shared" ref="K3:K31" si="2">ABS(((9.313*10^-7) *  A3^3.095) - D3)</f>
        <v>7.6752692721964753</v>
      </c>
    </row>
    <row r="4" spans="1:11" x14ac:dyDescent="0.2">
      <c r="A4" s="1">
        <v>300</v>
      </c>
      <c r="B4" s="2">
        <v>18</v>
      </c>
      <c r="C4" s="2">
        <v>5</v>
      </c>
      <c r="D4" s="2">
        <v>56</v>
      </c>
      <c r="E4" s="2">
        <v>8.2288200000000007</v>
      </c>
      <c r="F4" s="2">
        <v>4.1699299999999999</v>
      </c>
      <c r="G4" s="2">
        <v>2.32193</v>
      </c>
      <c r="H4" s="3">
        <v>5.8073499999999996</v>
      </c>
      <c r="I4">
        <f t="shared" si="0"/>
        <v>3.2389637870656571</v>
      </c>
      <c r="J4">
        <f t="shared" si="1"/>
        <v>2.3972212316341501</v>
      </c>
      <c r="K4">
        <f t="shared" si="2"/>
        <v>12.770532462247466</v>
      </c>
    </row>
    <row r="5" spans="1:11" x14ac:dyDescent="0.2">
      <c r="A5" s="1">
        <v>400</v>
      </c>
      <c r="B5" s="2">
        <v>21</v>
      </c>
      <c r="C5" s="2">
        <v>7</v>
      </c>
      <c r="D5" s="2">
        <v>141</v>
      </c>
      <c r="E5" s="2">
        <v>8.6438600000000001</v>
      </c>
      <c r="F5" s="2">
        <v>4.3923199999999998</v>
      </c>
      <c r="G5" s="2">
        <v>2.80735</v>
      </c>
      <c r="H5" s="3">
        <v>7.1395499999999998</v>
      </c>
      <c r="I5">
        <f t="shared" si="0"/>
        <v>3.2321827596346253</v>
      </c>
      <c r="J5">
        <f t="shared" si="1"/>
        <v>1.9412206514114718</v>
      </c>
      <c r="K5">
        <f t="shared" si="2"/>
        <v>35.691051569029199</v>
      </c>
    </row>
    <row r="6" spans="1:11" x14ac:dyDescent="0.2">
      <c r="A6" s="1">
        <v>500</v>
      </c>
      <c r="B6" s="2">
        <v>46</v>
      </c>
      <c r="C6" s="2">
        <v>14</v>
      </c>
      <c r="D6" s="2">
        <v>247</v>
      </c>
      <c r="E6" s="2">
        <v>8.9657800000000005</v>
      </c>
      <c r="F6" s="2">
        <v>5.5235599999999998</v>
      </c>
      <c r="G6" s="2">
        <v>3.80735</v>
      </c>
      <c r="H6" s="3">
        <v>7.9483699999999997</v>
      </c>
      <c r="I6">
        <f t="shared" si="0"/>
        <v>10.406283770657318</v>
      </c>
      <c r="J6">
        <f t="shared" si="1"/>
        <v>5.5295230102720012</v>
      </c>
      <c r="K6">
        <f t="shared" si="2"/>
        <v>36.911748600712031</v>
      </c>
    </row>
    <row r="7" spans="1:11" x14ac:dyDescent="0.2">
      <c r="A7" s="1">
        <v>600</v>
      </c>
      <c r="B7" s="2">
        <v>45</v>
      </c>
      <c r="C7" s="2">
        <v>14</v>
      </c>
      <c r="D7" s="2">
        <v>394</v>
      </c>
      <c r="E7" s="2">
        <v>9.2288200000000007</v>
      </c>
      <c r="F7" s="2">
        <v>5.4918500000000003</v>
      </c>
      <c r="G7" s="2">
        <v>3.80735</v>
      </c>
      <c r="H7" s="3">
        <v>8.6220499999999998</v>
      </c>
      <c r="I7">
        <f t="shared" si="0"/>
        <v>3.7311409505254787</v>
      </c>
      <c r="J7">
        <f t="shared" si="1"/>
        <v>1.0932604784765712</v>
      </c>
      <c r="K7">
        <f t="shared" si="2"/>
        <v>24.624808916792347</v>
      </c>
    </row>
    <row r="8" spans="1:11" x14ac:dyDescent="0.2">
      <c r="A8" s="1">
        <v>700</v>
      </c>
      <c r="B8" s="2">
        <v>60</v>
      </c>
      <c r="C8" s="2">
        <v>21</v>
      </c>
      <c r="D8" s="2">
        <v>577</v>
      </c>
      <c r="E8" s="2">
        <v>9.4512099999999997</v>
      </c>
      <c r="F8" s="2">
        <v>5.9068899999999998</v>
      </c>
      <c r="G8" s="2">
        <v>4.3923199999999998</v>
      </c>
      <c r="H8" s="3">
        <v>9.1724300000000003</v>
      </c>
      <c r="I8">
        <f t="shared" si="0"/>
        <v>3.5563935495372689</v>
      </c>
      <c r="J8">
        <f t="shared" si="1"/>
        <v>2.5726184001745374</v>
      </c>
      <c r="K8">
        <f t="shared" si="2"/>
        <v>18.207009129360699</v>
      </c>
    </row>
    <row r="9" spans="1:11" x14ac:dyDescent="0.2">
      <c r="A9" s="1">
        <v>800</v>
      </c>
      <c r="B9" s="2">
        <v>80</v>
      </c>
      <c r="C9" s="2">
        <v>26</v>
      </c>
      <c r="D9" s="2">
        <v>858</v>
      </c>
      <c r="E9" s="2">
        <v>9.6438600000000001</v>
      </c>
      <c r="F9" s="2">
        <v>6.32193</v>
      </c>
      <c r="G9" s="2">
        <v>4.7004400000000004</v>
      </c>
      <c r="H9" s="3">
        <v>9.7448300000000003</v>
      </c>
      <c r="I9">
        <f t="shared" si="0"/>
        <v>1.4215422140040346E-3</v>
      </c>
      <c r="J9">
        <f t="shared" si="1"/>
        <v>0.91436915704986887</v>
      </c>
      <c r="K9">
        <f t="shared" si="2"/>
        <v>41.814759816122091</v>
      </c>
    </row>
    <row r="10" spans="1:11" x14ac:dyDescent="0.2">
      <c r="A10" s="1">
        <v>900</v>
      </c>
      <c r="B10" s="2">
        <v>98</v>
      </c>
      <c r="C10" s="2">
        <v>33</v>
      </c>
      <c r="D10" s="2">
        <v>1235</v>
      </c>
      <c r="E10" s="2">
        <v>9.8137799999999995</v>
      </c>
      <c r="F10" s="2">
        <v>6.6147099999999996</v>
      </c>
      <c r="G10" s="2">
        <v>5.0443899999999999</v>
      </c>
      <c r="H10" s="3">
        <v>10.270300000000001</v>
      </c>
      <c r="I10">
        <f t="shared" si="0"/>
        <v>1.2302690396381877E-3</v>
      </c>
      <c r="J10">
        <f t="shared" si="1"/>
        <v>7.0331873056666439E-2</v>
      </c>
      <c r="K10">
        <f t="shared" si="2"/>
        <v>60.597703904438049</v>
      </c>
    </row>
    <row r="11" spans="1:11" x14ac:dyDescent="0.2">
      <c r="A11" s="1">
        <v>1000</v>
      </c>
      <c r="B11" s="2">
        <v>132</v>
      </c>
      <c r="C11" s="2">
        <v>42</v>
      </c>
      <c r="D11" s="2">
        <v>1795</v>
      </c>
      <c r="E11" s="2">
        <v>9.9657800000000005</v>
      </c>
      <c r="F11" s="2">
        <v>7.0443899999999999</v>
      </c>
      <c r="G11" s="2">
        <v>5.3923199999999998</v>
      </c>
      <c r="H11" s="3">
        <v>10.809799999999999</v>
      </c>
      <c r="I11">
        <f t="shared" si="0"/>
        <v>14.493181542009353</v>
      </c>
      <c r="J11">
        <f t="shared" si="1"/>
        <v>3.6621852872542604E-3</v>
      </c>
      <c r="K11">
        <f t="shared" si="2"/>
        <v>0.10395165471891232</v>
      </c>
    </row>
    <row r="12" spans="1:11" x14ac:dyDescent="0.2">
      <c r="A12" s="1">
        <v>1100</v>
      </c>
      <c r="B12" s="2">
        <v>160</v>
      </c>
      <c r="C12" s="2">
        <v>52</v>
      </c>
      <c r="D12" s="2">
        <v>2411</v>
      </c>
      <c r="E12" s="2">
        <v>10.103300000000001</v>
      </c>
      <c r="F12" s="2">
        <v>7.32193</v>
      </c>
      <c r="G12" s="2">
        <v>5.7004400000000004</v>
      </c>
      <c r="H12" s="3">
        <v>11.2354</v>
      </c>
      <c r="I12">
        <f t="shared" si="0"/>
        <v>21.520740066415641</v>
      </c>
      <c r="J12">
        <f t="shared" si="1"/>
        <v>0.34850215188943423</v>
      </c>
      <c r="K12">
        <f t="shared" si="2"/>
        <v>1.5284207143849926E-2</v>
      </c>
    </row>
    <row r="13" spans="1:11" x14ac:dyDescent="0.2">
      <c r="A13" s="1">
        <v>1200</v>
      </c>
      <c r="B13" s="2">
        <v>200</v>
      </c>
      <c r="C13" s="2">
        <v>64</v>
      </c>
      <c r="D13" s="2">
        <v>3321</v>
      </c>
      <c r="E13" s="2">
        <v>10.2288</v>
      </c>
      <c r="F13" s="2">
        <v>7.6438600000000001</v>
      </c>
      <c r="G13" s="2">
        <v>6</v>
      </c>
      <c r="H13" s="3">
        <v>11.6974</v>
      </c>
      <c r="I13">
        <f t="shared" si="0"/>
        <v>39.122127736592688</v>
      </c>
      <c r="J13">
        <f t="shared" si="1"/>
        <v>2.3374637578399415E-3</v>
      </c>
      <c r="K13">
        <f t="shared" si="2"/>
        <v>164.8650865036775</v>
      </c>
    </row>
    <row r="14" spans="1:11" x14ac:dyDescent="0.2">
      <c r="A14" s="1">
        <v>1300</v>
      </c>
      <c r="B14" s="2">
        <v>247</v>
      </c>
      <c r="C14" s="2">
        <v>77</v>
      </c>
      <c r="D14" s="2">
        <v>4090</v>
      </c>
      <c r="E14" s="2">
        <v>10.3443</v>
      </c>
      <c r="F14" s="2">
        <v>7.9483699999999997</v>
      </c>
      <c r="G14" s="2">
        <v>6.2667900000000003</v>
      </c>
      <c r="H14" s="3">
        <v>11.9979</v>
      </c>
      <c r="I14">
        <f t="shared" si="0"/>
        <v>62.331355701221895</v>
      </c>
      <c r="J14">
        <f t="shared" si="1"/>
        <v>9.8856592761364936E-4</v>
      </c>
      <c r="K14">
        <f t="shared" si="2"/>
        <v>46.622609102898423</v>
      </c>
    </row>
    <row r="15" spans="1:11" x14ac:dyDescent="0.2">
      <c r="A15" s="1">
        <v>1400</v>
      </c>
      <c r="B15" s="2">
        <v>263</v>
      </c>
      <c r="C15" s="2">
        <v>82</v>
      </c>
      <c r="D15" s="2">
        <v>5175</v>
      </c>
      <c r="E15" s="2">
        <v>10.4512</v>
      </c>
      <c r="F15" s="2">
        <v>8.0389199999999992</v>
      </c>
      <c r="G15" s="2">
        <v>6.3575499999999998</v>
      </c>
      <c r="H15" s="3">
        <v>12.337300000000001</v>
      </c>
      <c r="I15">
        <f t="shared" si="0"/>
        <v>53.178986915859497</v>
      </c>
      <c r="J15">
        <f t="shared" si="1"/>
        <v>9.3782674360705442</v>
      </c>
      <c r="K15">
        <f t="shared" si="2"/>
        <v>89.239863370471539</v>
      </c>
    </row>
    <row r="16" spans="1:11" x14ac:dyDescent="0.2">
      <c r="A16" s="1">
        <v>1500</v>
      </c>
      <c r="B16" s="2">
        <v>421</v>
      </c>
      <c r="C16" s="2">
        <v>130</v>
      </c>
      <c r="D16" s="2">
        <v>6014</v>
      </c>
      <c r="E16" s="2">
        <v>10.550700000000001</v>
      </c>
      <c r="F16" s="2">
        <v>8.7176799999999997</v>
      </c>
      <c r="G16" s="2">
        <v>7.0223699999999996</v>
      </c>
      <c r="H16" s="3">
        <v>12.5541</v>
      </c>
      <c r="I16">
        <f t="shared" si="0"/>
        <v>184.69271436567473</v>
      </c>
      <c r="J16">
        <f t="shared" si="1"/>
        <v>22.833766919122851</v>
      </c>
      <c r="K16">
        <f t="shared" si="2"/>
        <v>282.39622307422542</v>
      </c>
    </row>
    <row r="17" spans="1:11" x14ac:dyDescent="0.2">
      <c r="A17" s="1">
        <v>1600</v>
      </c>
      <c r="B17" s="2">
        <v>355</v>
      </c>
      <c r="C17" s="2">
        <v>109</v>
      </c>
      <c r="D17" s="2">
        <v>8257</v>
      </c>
      <c r="E17" s="2">
        <v>10.6439</v>
      </c>
      <c r="F17" s="2">
        <v>8.4716799999999992</v>
      </c>
      <c r="G17" s="2">
        <v>6.7681800000000001</v>
      </c>
      <c r="H17" s="3">
        <v>13.0114</v>
      </c>
      <c r="I17">
        <f t="shared" si="0"/>
        <v>90.897809176022122</v>
      </c>
      <c r="J17">
        <f t="shared" si="1"/>
        <v>15.395398855328892</v>
      </c>
      <c r="K17">
        <f t="shared" si="2"/>
        <v>568.51185111612176</v>
      </c>
    </row>
    <row r="18" spans="1:11" x14ac:dyDescent="0.2">
      <c r="A18" s="1">
        <v>1700</v>
      </c>
      <c r="B18" s="2">
        <v>462</v>
      </c>
      <c r="C18" s="2">
        <v>129</v>
      </c>
      <c r="D18" s="2">
        <v>9199</v>
      </c>
      <c r="E18" s="2">
        <v>10.731299999999999</v>
      </c>
      <c r="F18" s="2">
        <v>8.8517499999999991</v>
      </c>
      <c r="G18" s="2">
        <v>7.0112300000000003</v>
      </c>
      <c r="H18" s="3">
        <v>13.167299999999999</v>
      </c>
      <c r="I18">
        <f t="shared" si="0"/>
        <v>168.81747440142607</v>
      </c>
      <c r="J18">
        <f t="shared" si="1"/>
        <v>14.094903263881889</v>
      </c>
      <c r="K18">
        <f t="shared" si="2"/>
        <v>76.322410100814523</v>
      </c>
    </row>
    <row r="19" spans="1:11" x14ac:dyDescent="0.2">
      <c r="A19" s="1">
        <v>1800</v>
      </c>
      <c r="B19" s="2">
        <v>499</v>
      </c>
      <c r="C19" s="2">
        <v>152</v>
      </c>
      <c r="D19" s="2">
        <v>14232</v>
      </c>
      <c r="E19" s="2">
        <v>10.813800000000001</v>
      </c>
      <c r="F19" s="2">
        <v>8.9628999999999994</v>
      </c>
      <c r="G19" s="2">
        <v>7.2479300000000002</v>
      </c>
      <c r="H19" s="3">
        <v>13.796900000000001</v>
      </c>
      <c r="I19">
        <f t="shared" si="0"/>
        <v>175.47312886117635</v>
      </c>
      <c r="J19">
        <f t="shared" si="1"/>
        <v>11.29265253362837</v>
      </c>
      <c r="K19">
        <f t="shared" si="2"/>
        <v>3161.7352777075866</v>
      </c>
    </row>
    <row r="20" spans="1:11" x14ac:dyDescent="0.2">
      <c r="A20" s="1">
        <v>1900</v>
      </c>
      <c r="B20" s="2">
        <v>1073</v>
      </c>
      <c r="C20" s="2">
        <v>298</v>
      </c>
      <c r="D20" s="2">
        <v>18171</v>
      </c>
      <c r="E20" s="2">
        <v>10.8918</v>
      </c>
      <c r="F20" s="2">
        <v>10.067399999999999</v>
      </c>
      <c r="G20" s="2">
        <v>8.2191700000000001</v>
      </c>
      <c r="H20" s="3">
        <v>14.1494</v>
      </c>
      <c r="I20">
        <f t="shared" si="0"/>
        <v>717.88463805927199</v>
      </c>
      <c r="J20">
        <f t="shared" si="1"/>
        <v>112.98455900593032</v>
      </c>
      <c r="K20">
        <f t="shared" si="2"/>
        <v>5084.2442184292195</v>
      </c>
    </row>
    <row r="21" spans="1:11" x14ac:dyDescent="0.2">
      <c r="A21" s="1">
        <v>2000</v>
      </c>
      <c r="B21" s="2">
        <v>1102</v>
      </c>
      <c r="C21" s="2">
        <v>392</v>
      </c>
      <c r="D21" s="2">
        <v>19929</v>
      </c>
      <c r="E21" s="2">
        <v>10.9658</v>
      </c>
      <c r="F21" s="2">
        <v>10.1059</v>
      </c>
      <c r="G21" s="2">
        <v>8.6147100000000005</v>
      </c>
      <c r="H21" s="3">
        <v>14.2826</v>
      </c>
      <c r="I21">
        <f t="shared" si="0"/>
        <v>714.07050437918861</v>
      </c>
      <c r="J21">
        <f t="shared" si="1"/>
        <v>183.71094625305295</v>
      </c>
      <c r="K21">
        <f t="shared" si="2"/>
        <v>4590.692523100699</v>
      </c>
    </row>
    <row r="22" spans="1:11" x14ac:dyDescent="0.2">
      <c r="A22" s="1">
        <v>2100</v>
      </c>
      <c r="B22" s="2">
        <v>806</v>
      </c>
      <c r="C22" s="2">
        <v>232</v>
      </c>
      <c r="D22" s="2">
        <v>20973</v>
      </c>
      <c r="E22" s="2">
        <v>11.036199999999999</v>
      </c>
      <c r="F22" s="2">
        <v>9.6546400000000006</v>
      </c>
      <c r="G22" s="2">
        <v>7.8579800000000004</v>
      </c>
      <c r="H22" s="3">
        <v>14.356199999999999</v>
      </c>
      <c r="I22">
        <f t="shared" si="0"/>
        <v>384.04802545408535</v>
      </c>
      <c r="J22">
        <f t="shared" si="1"/>
        <v>1.1383550173105164</v>
      </c>
      <c r="K22">
        <f t="shared" si="2"/>
        <v>3134.5005157679443</v>
      </c>
    </row>
    <row r="23" spans="1:11" x14ac:dyDescent="0.2">
      <c r="A23" s="1">
        <v>2200</v>
      </c>
      <c r="B23" s="2">
        <v>824</v>
      </c>
      <c r="C23" s="2">
        <v>260</v>
      </c>
      <c r="D23" s="2">
        <v>25108</v>
      </c>
      <c r="E23" s="2">
        <v>11.103300000000001</v>
      </c>
      <c r="F23" s="2">
        <v>9.6865000000000006</v>
      </c>
      <c r="G23" s="2">
        <v>8.0223700000000004</v>
      </c>
      <c r="H23" s="3">
        <v>14.6159</v>
      </c>
      <c r="I23">
        <f t="shared" si="0"/>
        <v>366.83342732844233</v>
      </c>
      <c r="J23">
        <f>ABS(((4.935*10^-6) *  A23^2.31) - C23)</f>
        <v>0.41263520812009347</v>
      </c>
      <c r="K23">
        <f t="shared" si="2"/>
        <v>4507.0238133095445</v>
      </c>
    </row>
    <row r="24" spans="1:11" x14ac:dyDescent="0.2">
      <c r="A24" s="1">
        <v>2300</v>
      </c>
      <c r="B24" s="2">
        <v>700</v>
      </c>
      <c r="C24" s="2">
        <v>224</v>
      </c>
      <c r="D24" s="2">
        <v>20297</v>
      </c>
      <c r="E24" s="2">
        <v>11.167400000000001</v>
      </c>
      <c r="F24" s="2">
        <v>9.4512099999999997</v>
      </c>
      <c r="G24" s="2">
        <v>7.8073499999999996</v>
      </c>
      <c r="H24" s="3">
        <v>14.308999999999999</v>
      </c>
      <c r="I24">
        <f t="shared" si="0"/>
        <v>206.44197740801144</v>
      </c>
      <c r="J24">
        <f t="shared" si="1"/>
        <v>63.659325775876994</v>
      </c>
      <c r="K24">
        <f t="shared" si="2"/>
        <v>3342.4438754239964</v>
      </c>
    </row>
    <row r="25" spans="1:11" x14ac:dyDescent="0.2">
      <c r="A25" s="1">
        <v>2400</v>
      </c>
      <c r="B25" s="2">
        <v>746</v>
      </c>
      <c r="C25" s="2">
        <v>236</v>
      </c>
      <c r="D25" s="2">
        <v>22222</v>
      </c>
      <c r="E25" s="2">
        <v>11.2288</v>
      </c>
      <c r="F25" s="2">
        <v>9.5430299999999999</v>
      </c>
      <c r="G25" s="2">
        <v>7.8826400000000003</v>
      </c>
      <c r="H25" s="3">
        <v>14.4397</v>
      </c>
      <c r="I25">
        <f t="shared" si="0"/>
        <v>214.88808102651012</v>
      </c>
      <c r="J25">
        <f t="shared" si="1"/>
        <v>81.376762271656446</v>
      </c>
      <c r="K25">
        <f t="shared" si="2"/>
        <v>4745.6681939001282</v>
      </c>
    </row>
    <row r="26" spans="1:11" x14ac:dyDescent="0.2">
      <c r="A26" s="1">
        <v>2500</v>
      </c>
      <c r="B26" s="2">
        <v>791</v>
      </c>
      <c r="C26" s="2">
        <v>264</v>
      </c>
      <c r="D26" s="2">
        <v>25127</v>
      </c>
      <c r="E26" s="2">
        <v>11.287699999999999</v>
      </c>
      <c r="F26" s="2">
        <v>9.6275300000000001</v>
      </c>
      <c r="G26" s="2">
        <v>8.0443899999999999</v>
      </c>
      <c r="H26" s="3">
        <v>14.617000000000001</v>
      </c>
      <c r="I26">
        <f t="shared" si="0"/>
        <v>221.18536460033727</v>
      </c>
      <c r="J26">
        <f t="shared" si="1"/>
        <v>84.761532259357637</v>
      </c>
      <c r="K26">
        <f t="shared" si="2"/>
        <v>5472.4717947320933</v>
      </c>
    </row>
    <row r="27" spans="1:11" x14ac:dyDescent="0.2">
      <c r="A27" s="1">
        <v>2600</v>
      </c>
      <c r="B27" s="2">
        <v>856</v>
      </c>
      <c r="C27" s="2">
        <v>266</v>
      </c>
      <c r="D27" s="2">
        <v>27798</v>
      </c>
      <c r="E27" s="2">
        <v>11.3443</v>
      </c>
      <c r="F27" s="2">
        <v>9.7414699999999996</v>
      </c>
      <c r="G27" s="2">
        <v>8.0552799999999998</v>
      </c>
      <c r="H27" s="3">
        <v>14.762700000000001</v>
      </c>
      <c r="I27">
        <f t="shared" si="0"/>
        <v>246.34674770455854</v>
      </c>
      <c r="J27">
        <f t="shared" si="1"/>
        <v>115.83487371237749</v>
      </c>
      <c r="K27">
        <f t="shared" si="2"/>
        <v>6750.7321831997178</v>
      </c>
    </row>
    <row r="28" spans="1:11" x14ac:dyDescent="0.2">
      <c r="A28" s="1">
        <v>2700</v>
      </c>
      <c r="B28" s="2">
        <v>967</v>
      </c>
      <c r="C28" s="2">
        <v>378</v>
      </c>
      <c r="D28" s="2">
        <v>31209</v>
      </c>
      <c r="E28" s="2">
        <v>11.3987</v>
      </c>
      <c r="F28" s="2">
        <v>9.91737</v>
      </c>
      <c r="G28" s="2">
        <v>8.5622399999999992</v>
      </c>
      <c r="H28" s="3">
        <v>14.9297</v>
      </c>
      <c r="I28">
        <f t="shared" si="0"/>
        <v>316.38450592198319</v>
      </c>
      <c r="J28">
        <f t="shared" si="1"/>
        <v>38.617445988865711</v>
      </c>
      <c r="K28">
        <f t="shared" si="2"/>
        <v>7620.3797256820908</v>
      </c>
    </row>
    <row r="29" spans="1:11" x14ac:dyDescent="0.2">
      <c r="A29" s="1">
        <v>2800</v>
      </c>
      <c r="B29" s="2">
        <v>993</v>
      </c>
      <c r="C29" s="2">
        <v>303</v>
      </c>
      <c r="D29" s="2">
        <v>34570</v>
      </c>
      <c r="E29" s="2">
        <v>11.4512</v>
      </c>
      <c r="F29" s="2">
        <v>9.9556500000000003</v>
      </c>
      <c r="G29" s="2">
        <v>8.2431699999999992</v>
      </c>
      <c r="H29" s="3">
        <v>15.077199999999999</v>
      </c>
      <c r="I29">
        <f t="shared" si="0"/>
        <v>300.31032594948749</v>
      </c>
      <c r="J29">
        <f t="shared" si="1"/>
        <v>150.12936699032264</v>
      </c>
      <c r="K29">
        <f>ABS(((9.313*10^-7) *  A29^3.095) - D29)</f>
        <v>8885.3958045016698</v>
      </c>
    </row>
    <row r="30" spans="1:11" x14ac:dyDescent="0.2">
      <c r="A30" s="1">
        <v>2900</v>
      </c>
      <c r="B30" s="2">
        <v>1036</v>
      </c>
      <c r="C30" s="2">
        <v>327</v>
      </c>
      <c r="D30" s="2">
        <v>38193</v>
      </c>
      <c r="E30" s="2">
        <v>11.501799999999999</v>
      </c>
      <c r="F30" s="2">
        <v>10.0168</v>
      </c>
      <c r="G30" s="2">
        <v>8.3531499999999994</v>
      </c>
      <c r="H30" s="3">
        <v>15.221</v>
      </c>
      <c r="I30">
        <f t="shared" si="0"/>
        <v>300.1353541618239</v>
      </c>
      <c r="J30">
        <f t="shared" si="1"/>
        <v>164.39024665953889</v>
      </c>
      <c r="K30">
        <f t="shared" si="2"/>
        <v>10247.811103368847</v>
      </c>
    </row>
    <row r="31" spans="1:11" x14ac:dyDescent="0.2">
      <c r="A31" s="4">
        <v>3000</v>
      </c>
      <c r="B31" s="5">
        <v>1136</v>
      </c>
      <c r="C31" s="5">
        <v>358</v>
      </c>
      <c r="D31" s="5">
        <v>42170</v>
      </c>
      <c r="E31" s="5">
        <v>11.550700000000001</v>
      </c>
      <c r="F31" s="5">
        <v>10.149699999999999</v>
      </c>
      <c r="G31" s="5">
        <v>8.4838199999999997</v>
      </c>
      <c r="H31" s="6">
        <v>15.363899999999999</v>
      </c>
      <c r="I31">
        <f>ABS(((7.96*10^-4) *  A31^1.72305) - B31)</f>
        <v>355.87023961150487</v>
      </c>
      <c r="J31">
        <f t="shared" si="1"/>
        <v>173.41921729527849</v>
      </c>
      <c r="K31">
        <f t="shared" si="2"/>
        <v>11629.704009829729</v>
      </c>
    </row>
    <row r="33" spans="1:11" x14ac:dyDescent="0.2">
      <c r="H33" t="s">
        <v>14</v>
      </c>
      <c r="I33">
        <f>AVERAGE(I2:I31)</f>
        <v>172.69925299485547</v>
      </c>
      <c r="J33">
        <f t="shared" ref="J33:K33" si="3">AVERAGE(J2:J31)</f>
        <v>41.982995332902846</v>
      </c>
      <c r="K33">
        <f t="shared" si="3"/>
        <v>2687.9910262945682</v>
      </c>
    </row>
    <row r="35" spans="1:11" x14ac:dyDescent="0.2">
      <c r="F35" s="10" t="s">
        <v>11</v>
      </c>
      <c r="G35" s="10" t="s">
        <v>12</v>
      </c>
      <c r="H35" s="10" t="s">
        <v>13</v>
      </c>
    </row>
    <row r="36" spans="1:11" x14ac:dyDescent="0.2">
      <c r="F36">
        <f>B3/B2</f>
        <v>4.5</v>
      </c>
      <c r="G36" t="e">
        <f>C3/C2</f>
        <v>#DIV/0!</v>
      </c>
      <c r="H36">
        <f>D3/D2</f>
        <v>10</v>
      </c>
    </row>
    <row r="37" spans="1:11" x14ac:dyDescent="0.2">
      <c r="A37" t="s">
        <v>10</v>
      </c>
      <c r="B37" t="s">
        <v>1</v>
      </c>
      <c r="C37" t="s">
        <v>2</v>
      </c>
      <c r="D37" t="s">
        <v>3</v>
      </c>
      <c r="F37">
        <f>B5/B3</f>
        <v>2.3333333333333335</v>
      </c>
      <c r="G37">
        <f>C5/C3</f>
        <v>3.5</v>
      </c>
      <c r="H37">
        <f>D5/D3</f>
        <v>7.05</v>
      </c>
    </row>
    <row r="38" spans="1:11" x14ac:dyDescent="0.2">
      <c r="B38" t="s">
        <v>9</v>
      </c>
      <c r="C38" t="s">
        <v>9</v>
      </c>
      <c r="D38" t="s">
        <v>8</v>
      </c>
      <c r="F38">
        <f>B7/B4</f>
        <v>2.5</v>
      </c>
      <c r="G38">
        <f>C7/C4</f>
        <v>2.8</v>
      </c>
      <c r="H38">
        <f>D7/D4</f>
        <v>7.0357142857142856</v>
      </c>
    </row>
    <row r="39" spans="1:11" x14ac:dyDescent="0.2">
      <c r="F39">
        <f>B9/B5</f>
        <v>3.8095238095238093</v>
      </c>
      <c r="G39">
        <f>C9/C5</f>
        <v>3.7142857142857144</v>
      </c>
      <c r="H39">
        <f>D9/D5</f>
        <v>6.0851063829787231</v>
      </c>
    </row>
    <row r="40" spans="1:11" x14ac:dyDescent="0.2">
      <c r="F40">
        <f>B11/B6</f>
        <v>2.8695652173913042</v>
      </c>
      <c r="G40">
        <f>C11/C6</f>
        <v>3</v>
      </c>
      <c r="H40">
        <f>D11/D6</f>
        <v>7.2672064777327936</v>
      </c>
    </row>
    <row r="41" spans="1:11" x14ac:dyDescent="0.2">
      <c r="F41">
        <f>B13/B7</f>
        <v>4.4444444444444446</v>
      </c>
      <c r="G41">
        <f>C13/C7</f>
        <v>4.5714285714285712</v>
      </c>
      <c r="H41">
        <f>D13/D7</f>
        <v>8.4289340101522843</v>
      </c>
    </row>
    <row r="42" spans="1:11" x14ac:dyDescent="0.2">
      <c r="F42">
        <f>B15/B8</f>
        <v>4.3833333333333337</v>
      </c>
      <c r="G42">
        <f>C15/C8</f>
        <v>3.9047619047619047</v>
      </c>
      <c r="H42">
        <f>D15/D8</f>
        <v>8.9688041594454067</v>
      </c>
    </row>
    <row r="43" spans="1:11" x14ac:dyDescent="0.2">
      <c r="F43">
        <f>B17/B9</f>
        <v>4.4375</v>
      </c>
      <c r="G43">
        <f>C17/C9</f>
        <v>4.1923076923076925</v>
      </c>
      <c r="H43">
        <f>D17/D9</f>
        <v>9.6235431235431239</v>
      </c>
    </row>
    <row r="44" spans="1:11" x14ac:dyDescent="0.2">
      <c r="F44">
        <f>B19/B10</f>
        <v>5.091836734693878</v>
      </c>
      <c r="G44">
        <f>C19/C10</f>
        <v>4.6060606060606064</v>
      </c>
      <c r="H44">
        <f>D19/D10</f>
        <v>11.523886639676114</v>
      </c>
    </row>
    <row r="45" spans="1:11" x14ac:dyDescent="0.2">
      <c r="F45">
        <f>B21/B11</f>
        <v>8.3484848484848477</v>
      </c>
      <c r="G45">
        <f>C21/C11</f>
        <v>9.3333333333333339</v>
      </c>
      <c r="H45">
        <f>D21/D11</f>
        <v>11.102506963788301</v>
      </c>
    </row>
    <row r="46" spans="1:11" x14ac:dyDescent="0.2">
      <c r="F46">
        <f>B23/B12</f>
        <v>5.15</v>
      </c>
      <c r="G46">
        <f>C23/C12</f>
        <v>5</v>
      </c>
      <c r="H46">
        <f>D23/D12</f>
        <v>10.41393612608876</v>
      </c>
    </row>
    <row r="47" spans="1:11" x14ac:dyDescent="0.2">
      <c r="F47">
        <f>B25/B13</f>
        <v>3.73</v>
      </c>
      <c r="G47">
        <f>C25/C13</f>
        <v>3.6875</v>
      </c>
      <c r="H47">
        <f>D25/D13</f>
        <v>6.6913580246913584</v>
      </c>
    </row>
    <row r="48" spans="1:11" x14ac:dyDescent="0.2">
      <c r="F48">
        <f>B27/B14</f>
        <v>3.4655870445344128</v>
      </c>
      <c r="G48">
        <f>C27/C14</f>
        <v>3.4545454545454546</v>
      </c>
      <c r="H48">
        <f>D27/D14</f>
        <v>6.796577017114914</v>
      </c>
    </row>
    <row r="49" spans="5:8" x14ac:dyDescent="0.2">
      <c r="F49">
        <f>B29/B15</f>
        <v>3.7756653992395437</v>
      </c>
      <c r="G49">
        <f>C29/C15</f>
        <v>3.6951219512195124</v>
      </c>
      <c r="H49">
        <f>D29/D15</f>
        <v>6.6801932367149757</v>
      </c>
    </row>
    <row r="50" spans="5:8" x14ac:dyDescent="0.2">
      <c r="F50">
        <f>B31/B16</f>
        <v>2.6983372921615203</v>
      </c>
      <c r="G50">
        <f>C31/C16</f>
        <v>2.7538461538461538</v>
      </c>
      <c r="H50">
        <f>D31/D16</f>
        <v>7.0119720651812436</v>
      </c>
    </row>
    <row r="51" spans="5:8" x14ac:dyDescent="0.2">
      <c r="E51" t="s">
        <v>14</v>
      </c>
      <c r="F51">
        <f>AVERAGE(F36:F50)</f>
        <v>4.1025074304760283</v>
      </c>
      <c r="G51">
        <f>AVERAGE(G37:G50)</f>
        <v>4.1580850986992104</v>
      </c>
      <c r="H51">
        <f>AVERAGE(H36:H50)</f>
        <v>8.3119825675214845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2021-03-08T04:32:52Z</dcterms:created>
  <dcterms:modified xsi:type="dcterms:W3CDTF">2021-03-08T07:35:28Z</dcterms:modified>
</cp:coreProperties>
</file>