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20043\Documents\TRK\k_計算\撹拌機のベアリング計算\"/>
    </mc:Choice>
  </mc:AlternateContent>
  <xr:revisionPtr revIDLastSave="0" documentId="13_ncr:1_{F0C1CF6E-2C52-4412-B8A4-9F8F4F19D0E6}" xr6:coauthVersionLast="45" xr6:coauthVersionMax="45" xr10:uidLastSave="{00000000-0000-0000-0000-000000000000}"/>
  <bookViews>
    <workbookView xWindow="72" yWindow="1008" windowWidth="12396" windowHeight="11064" xr2:uid="{00000000-000D-0000-FFFF-FFFF00000000}"/>
  </bookViews>
  <sheets>
    <sheet name="等価荷重計算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8" i="1"/>
  <c r="E10" i="1" s="1"/>
  <c r="E7" i="1"/>
  <c r="E9" i="1" s="1"/>
  <c r="E12" i="1" l="1"/>
  <c r="E13" i="1" s="1"/>
</calcChain>
</file>

<file path=xl/sharedStrings.xml><?xml version="1.0" encoding="utf-8"?>
<sst xmlns="http://schemas.openxmlformats.org/spreadsheetml/2006/main" count="35" uniqueCount="22">
  <si>
    <t>基本静定格荷重</t>
    <rPh sb="0" eb="2">
      <t>キホン</t>
    </rPh>
    <rPh sb="2" eb="3">
      <t>セイ</t>
    </rPh>
    <rPh sb="3" eb="5">
      <t>テイカク</t>
    </rPh>
    <rPh sb="5" eb="7">
      <t>カジュウ</t>
    </rPh>
    <phoneticPr fontId="2"/>
  </si>
  <si>
    <t>Co</t>
    <phoneticPr fontId="2"/>
  </si>
  <si>
    <t>アキシアル荷重</t>
    <rPh sb="5" eb="7">
      <t>カジュウ</t>
    </rPh>
    <phoneticPr fontId="2"/>
  </si>
  <si>
    <t>Fa</t>
    <phoneticPr fontId="2"/>
  </si>
  <si>
    <t>[N]</t>
    <phoneticPr fontId="2"/>
  </si>
  <si>
    <t>Fa/Co</t>
    <phoneticPr fontId="2"/>
  </si>
  <si>
    <t>-</t>
    <phoneticPr fontId="2"/>
  </si>
  <si>
    <t>V</t>
    <phoneticPr fontId="2"/>
  </si>
  <si>
    <t>回転 {内輪/外輪}</t>
    <rPh sb="0" eb="2">
      <t>カイテン</t>
    </rPh>
    <rPh sb="4" eb="5">
      <t>ナイ</t>
    </rPh>
    <rPh sb="5" eb="6">
      <t>リン</t>
    </rPh>
    <rPh sb="7" eb="9">
      <t>ガイリン</t>
    </rPh>
    <phoneticPr fontId="2"/>
  </si>
  <si>
    <t>内輪</t>
  </si>
  <si>
    <t>e</t>
    <phoneticPr fontId="2"/>
  </si>
  <si>
    <t>{単列/複列}</t>
    <rPh sb="1" eb="2">
      <t>タン</t>
    </rPh>
    <rPh sb="2" eb="3">
      <t>レツ</t>
    </rPh>
    <rPh sb="4" eb="6">
      <t>フクレツ</t>
    </rPh>
    <phoneticPr fontId="2"/>
  </si>
  <si>
    <t>単列</t>
  </si>
  <si>
    <r>
      <t>F</t>
    </r>
    <r>
      <rPr>
        <vertAlign val="subscript"/>
        <sz val="9"/>
        <color theme="1"/>
        <rFont val="メイリオ"/>
        <family val="3"/>
        <charset val="128"/>
      </rPr>
      <t>a</t>
    </r>
    <r>
      <rPr>
        <sz val="9"/>
        <color theme="1"/>
        <rFont val="メイリオ"/>
        <family val="3"/>
        <charset val="128"/>
      </rPr>
      <t>/(V･F</t>
    </r>
    <r>
      <rPr>
        <vertAlign val="subscript"/>
        <sz val="9"/>
        <color theme="1"/>
        <rFont val="メイリオ"/>
        <family val="3"/>
        <charset val="128"/>
      </rPr>
      <t>r)</t>
    </r>
    <phoneticPr fontId="2"/>
  </si>
  <si>
    <t>ラジアル荷重</t>
    <rPh sb="4" eb="6">
      <t>カジュウ</t>
    </rPh>
    <phoneticPr fontId="2"/>
  </si>
  <si>
    <t>Fr</t>
    <phoneticPr fontId="2"/>
  </si>
  <si>
    <t>X</t>
    <phoneticPr fontId="2"/>
  </si>
  <si>
    <t>Y</t>
    <phoneticPr fontId="2"/>
  </si>
  <si>
    <t>Pr</t>
    <phoneticPr fontId="2"/>
  </si>
  <si>
    <t>カタログより入力</t>
    <rPh sb="6" eb="8">
      <t>ニュウリョク</t>
    </rPh>
    <phoneticPr fontId="2"/>
  </si>
  <si>
    <t>計算モデルより入力</t>
    <rPh sb="0" eb="2">
      <t>ケイサン</t>
    </rPh>
    <rPh sb="7" eb="9">
      <t>ニュウリョク</t>
    </rPh>
    <phoneticPr fontId="2"/>
  </si>
  <si>
    <r>
      <t>深溝玉軸受 _等価荷重計算: Pr = X･V･F</t>
    </r>
    <r>
      <rPr>
        <u/>
        <vertAlign val="subscript"/>
        <sz val="9"/>
        <color theme="1"/>
        <rFont val="メイリオ"/>
        <family val="3"/>
        <charset val="128"/>
      </rPr>
      <t>r</t>
    </r>
    <r>
      <rPr>
        <u/>
        <sz val="9"/>
        <color theme="1"/>
        <rFont val="メイリオ"/>
        <family val="3"/>
        <charset val="128"/>
      </rPr>
      <t xml:space="preserve"> + Y･F</t>
    </r>
    <r>
      <rPr>
        <u/>
        <vertAlign val="subscript"/>
        <sz val="9"/>
        <color theme="1"/>
        <rFont val="メイリオ"/>
        <family val="3"/>
        <charset val="128"/>
      </rPr>
      <t>a</t>
    </r>
    <rPh sb="0" eb="2">
      <t>フカミゾ</t>
    </rPh>
    <rPh sb="2" eb="3">
      <t>タマ</t>
    </rPh>
    <rPh sb="3" eb="5">
      <t>ジクウ</t>
    </rPh>
    <rPh sb="7" eb="9">
      <t>トウカ</t>
    </rPh>
    <rPh sb="9" eb="11">
      <t>カジュウ</t>
    </rPh>
    <rPh sb="11" eb="13">
      <t>ケイサン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</si>
</sst>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"/>
    <numFmt numFmtId="178" formatCode="0.0"/>
  </numFmts>
  <fonts count="8">
    <font>
      <sz val="11"/>
      <color theme="1"/>
      <name val="Yu Gothic"/>
      <family val="2"/>
      <scheme val="minor"/>
    </font>
    <font>
      <sz val="9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vertAlign val="subscript"/>
      <sz val="9"/>
      <color theme="1"/>
      <name val="メイリオ"/>
      <family val="3"/>
      <charset val="128"/>
    </font>
    <font>
      <sz val="11"/>
      <color theme="1"/>
      <name val="Yu Gothic"/>
      <family val="2"/>
      <scheme val="minor"/>
    </font>
    <font>
      <sz val="6"/>
      <color theme="1"/>
      <name val="メイリオ"/>
      <family val="3"/>
      <charset val="128"/>
    </font>
    <font>
      <u/>
      <sz val="9"/>
      <color theme="1"/>
      <name val="メイリオ"/>
      <family val="3"/>
      <charset val="128"/>
    </font>
    <font>
      <u/>
      <vertAlign val="subscript"/>
      <sz val="9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76" fontId="1" fillId="0" borderId="0" xfId="0" applyNumberFormat="1" applyFont="1"/>
    <xf numFmtId="177" fontId="1" fillId="0" borderId="0" xfId="0" applyNumberFormat="1" applyFont="1"/>
    <xf numFmtId="178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5" fillId="0" borderId="0" xfId="0" applyFont="1"/>
    <xf numFmtId="38" fontId="1" fillId="2" borderId="0" xfId="1" applyFont="1" applyFill="1" applyAlignment="1"/>
    <xf numFmtId="0" fontId="6" fillId="0" borderId="0" xfId="0" applyFo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67</xdr:row>
      <xdr:rowOff>0</xdr:rowOff>
    </xdr:from>
    <xdr:to>
      <xdr:col>20</xdr:col>
      <xdr:colOff>123266</xdr:colOff>
      <xdr:row>98</xdr:row>
      <xdr:rowOff>156882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EFA284D-411E-4201-9DCF-9C7393BFAF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70" t="6464" r="6307" b="8246"/>
        <a:stretch/>
      </xdr:blipFill>
      <xdr:spPr>
        <a:xfrm>
          <a:off x="4134971" y="13144500"/>
          <a:ext cx="8863854" cy="606238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7</xdr:col>
      <xdr:colOff>0</xdr:colOff>
      <xdr:row>0</xdr:row>
      <xdr:rowOff>81643</xdr:rowOff>
    </xdr:from>
    <xdr:to>
      <xdr:col>20</xdr:col>
      <xdr:colOff>122464</xdr:colOff>
      <xdr:row>33</xdr:row>
      <xdr:rowOff>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47CB5DE1-BCAB-4DF9-BCD3-9C02C10B4F3F}"/>
            </a:ext>
          </a:extLst>
        </xdr:cNvPr>
        <xdr:cNvGrpSpPr/>
      </xdr:nvGrpSpPr>
      <xdr:grpSpPr>
        <a:xfrm>
          <a:off x="4094922" y="81643"/>
          <a:ext cx="8736377" cy="6259522"/>
          <a:chOff x="4117731" y="462643"/>
          <a:chExt cx="8790214" cy="6204857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CDB7A95B-85A2-45E8-87F1-652538C83D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17" t="5551" r="6486" b="7154"/>
          <a:stretch/>
        </xdr:blipFill>
        <xdr:spPr>
          <a:xfrm>
            <a:off x="4117731" y="462643"/>
            <a:ext cx="8790214" cy="620485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cxnSp macro="">
        <xdr:nvCxnSpPr>
          <xdr:cNvPr id="9" name="直線コネクタ 8">
            <a:extLst>
              <a:ext uri="{FF2B5EF4-FFF2-40B4-BE49-F238E27FC236}">
                <a16:creationId xmlns:a16="http://schemas.microsoft.com/office/drawing/2014/main" id="{DCF43072-2A37-433B-930F-B0132932A2D8}"/>
              </a:ext>
            </a:extLst>
          </xdr:cNvPr>
          <xdr:cNvCxnSpPr/>
        </xdr:nvCxnSpPr>
        <xdr:spPr>
          <a:xfrm>
            <a:off x="9457684" y="4316016"/>
            <a:ext cx="875109" cy="5953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0</xdr:colOff>
      <xdr:row>34</xdr:row>
      <xdr:rowOff>0</xdr:rowOff>
    </xdr:from>
    <xdr:to>
      <xdr:col>20</xdr:col>
      <xdr:colOff>89648</xdr:colOff>
      <xdr:row>65</xdr:row>
      <xdr:rowOff>156883</xdr:rowOff>
    </xdr:to>
    <xdr:grpSp>
      <xdr:nvGrpSpPr>
        <xdr:cNvPr id="12" name="グループ化 11">
          <a:extLst>
            <a:ext uri="{FF2B5EF4-FFF2-40B4-BE49-F238E27FC236}">
              <a16:creationId xmlns:a16="http://schemas.microsoft.com/office/drawing/2014/main" id="{3E67C4D3-71C4-439F-81EE-A57A6FA11E99}"/>
            </a:ext>
          </a:extLst>
        </xdr:cNvPr>
        <xdr:cNvGrpSpPr/>
      </xdr:nvGrpSpPr>
      <xdr:grpSpPr>
        <a:xfrm>
          <a:off x="4094922" y="6533322"/>
          <a:ext cx="8703561" cy="6113735"/>
          <a:chOff x="4117731" y="6858000"/>
          <a:chExt cx="8757398" cy="6062383"/>
        </a:xfrm>
      </xdr:grpSpPr>
      <xdr:pic>
        <xdr:nvPicPr>
          <xdr:cNvPr id="5" name="図 4">
            <a:extLst>
              <a:ext uri="{FF2B5EF4-FFF2-40B4-BE49-F238E27FC236}">
                <a16:creationId xmlns:a16="http://schemas.microsoft.com/office/drawing/2014/main" id="{E924B55B-1479-4F23-8657-81AAF75BD31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728" t="6932" r="7253" b="7778"/>
          <a:stretch/>
        </xdr:blipFill>
        <xdr:spPr>
          <a:xfrm>
            <a:off x="4117731" y="6858000"/>
            <a:ext cx="8757398" cy="6062383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378A9BAB-08ED-4C40-896F-86239443E107}"/>
              </a:ext>
            </a:extLst>
          </xdr:cNvPr>
          <xdr:cNvSpPr/>
        </xdr:nvSpPr>
        <xdr:spPr>
          <a:xfrm>
            <a:off x="4147038" y="7099788"/>
            <a:ext cx="3912577" cy="1824404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15" zoomScaleNormal="115" workbookViewId="0">
      <selection activeCell="F11" sqref="F11"/>
    </sheetView>
  </sheetViews>
  <sheetFormatPr defaultColWidth="8.69921875" defaultRowHeight="15"/>
  <cols>
    <col min="1" max="1" width="3.5" style="1" customWidth="1"/>
    <col min="2" max="2" width="8.69921875" style="1"/>
    <col min="3" max="3" width="5.69921875" style="3" bestFit="1" customWidth="1"/>
    <col min="4" max="4" width="3.19921875" style="4" customWidth="1"/>
    <col min="5" max="5" width="8.69921875" style="1"/>
    <col min="6" max="6" width="15.19921875" style="10" bestFit="1" customWidth="1"/>
    <col min="7" max="16384" width="8.69921875" style="1"/>
  </cols>
  <sheetData>
    <row r="1" spans="1:6">
      <c r="A1" s="12" t="s">
        <v>21</v>
      </c>
    </row>
    <row r="2" spans="1:6">
      <c r="B2" s="2" t="s">
        <v>0</v>
      </c>
      <c r="C2" s="3" t="s">
        <v>1</v>
      </c>
      <c r="D2" s="4" t="s">
        <v>4</v>
      </c>
      <c r="E2" s="11">
        <v>66000</v>
      </c>
      <c r="F2" s="10" t="s">
        <v>19</v>
      </c>
    </row>
    <row r="3" spans="1:6">
      <c r="B3" s="2" t="s">
        <v>14</v>
      </c>
      <c r="C3" s="3" t="s">
        <v>15</v>
      </c>
      <c r="D3" s="4" t="s">
        <v>4</v>
      </c>
      <c r="E3" s="8">
        <v>15.8</v>
      </c>
      <c r="F3" s="10" t="s">
        <v>20</v>
      </c>
    </row>
    <row r="4" spans="1:6">
      <c r="B4" s="2" t="s">
        <v>2</v>
      </c>
      <c r="C4" s="3" t="s">
        <v>3</v>
      </c>
      <c r="D4" s="4" t="s">
        <v>4</v>
      </c>
      <c r="E4" s="8">
        <v>55</v>
      </c>
      <c r="F4" s="10" t="s">
        <v>20</v>
      </c>
    </row>
    <row r="5" spans="1:6">
      <c r="B5" s="2" t="s">
        <v>8</v>
      </c>
      <c r="C5" s="3" t="s">
        <v>6</v>
      </c>
      <c r="D5" s="4" t="s">
        <v>6</v>
      </c>
      <c r="E5" s="9" t="s">
        <v>9</v>
      </c>
    </row>
    <row r="6" spans="1:6">
      <c r="B6" s="1" t="s">
        <v>11</v>
      </c>
      <c r="C6" s="3" t="s">
        <v>6</v>
      </c>
      <c r="D6" s="4" t="s">
        <v>6</v>
      </c>
      <c r="E6" s="9" t="s">
        <v>12</v>
      </c>
    </row>
    <row r="7" spans="1:6">
      <c r="C7" s="3" t="s">
        <v>5</v>
      </c>
      <c r="D7" s="4" t="s">
        <v>6</v>
      </c>
      <c r="E7" s="5">
        <f>E4/E2</f>
        <v>8.3333333333333339E-4</v>
      </c>
    </row>
    <row r="8" spans="1:6">
      <c r="C8" s="3" t="s">
        <v>7</v>
      </c>
      <c r="D8" s="4" t="s">
        <v>6</v>
      </c>
      <c r="E8" s="3">
        <f>IF(E5="内輪",1,1.2)</f>
        <v>1</v>
      </c>
    </row>
    <row r="9" spans="1:6">
      <c r="C9" s="3" t="s">
        <v>10</v>
      </c>
      <c r="D9" s="4" t="s">
        <v>6</v>
      </c>
      <c r="E9" s="1">
        <f>_xlfn.IFS(E7&lt;=0.014,0.19, E7&lt;=0.028,0.22, E7&lt;=0.056,0.26, E7&lt;=0.084,0.28, E7&lt;=0.11,0.3, E7&lt;=0.17,0.34, E7&lt;0.28,0.38, E7&lt;=0.42,0.42,E7&gt;0.42,0.44)</f>
        <v>0.19</v>
      </c>
    </row>
    <row r="10" spans="1:6">
      <c r="C10" s="2" t="s">
        <v>13</v>
      </c>
      <c r="D10" s="4" t="s">
        <v>6</v>
      </c>
      <c r="E10" s="6">
        <f>E4/(E8*E3)</f>
        <v>3.481012658227848</v>
      </c>
    </row>
    <row r="11" spans="1:6">
      <c r="C11" s="3" t="s">
        <v>16</v>
      </c>
      <c r="D11" s="4" t="s">
        <v>6</v>
      </c>
      <c r="E11" s="1">
        <f>IF(E6="単列",0.56,IF(AND(E6="複列",E10&lt;=E9),1,0.56))</f>
        <v>0.56000000000000005</v>
      </c>
    </row>
    <row r="12" spans="1:6">
      <c r="C12" s="3" t="s">
        <v>17</v>
      </c>
      <c r="D12" s="4" t="s">
        <v>6</v>
      </c>
      <c r="E12" s="1">
        <f>_xlfn.IFS(AND(E6="単列",E7&lt;=0.014),2.3, AND(E6="単列",E7&lt;=0.028),1.99, AND(E6="単列",E7&lt;=0.056),1.71, AND(E6="単列",E7&lt;=0.084),1.55, AND(E6="単列",E7&lt;=0.11),1.45, AND(E6="単列",E7&lt;=0.17),1.31, AND(E6="単列",E7&lt;=0.28),1.15, AND(E6="単列",E7&lt;=0.42),1.04, AND(E6="単列",E7&gt;0.42),1, AND(E6="複列",E10&lt;=E9),0, AND(E6="複列",E10&gt;E9, E7&lt;=0.014),2.3, AND(E6="複列",E10&gt;E9, E7&lt;=0.028),1.99, AND(E6="複列",E10&gt;E9, E7&lt;=0.056),1.71, AND(E6="複列",E10&gt;E9, E7&lt;=0.084),1.55, AND(E6="複列",E10&gt;E9, E7&lt;=0.11),1.45, AND(E6="複列",E10&gt;E9, E7&lt;=0.17),1.31, AND(E6="複列",E10&gt;E9, E7&lt;=0.28),1.15, AND(E6="複列",E10&gt;E9, E7&lt;=0.42),1.04, AND(E6="複列",E10&gt;E9, E7&gt;0.42),1)</f>
        <v>2.2999999999999998</v>
      </c>
    </row>
    <row r="13" spans="1:6">
      <c r="C13" s="3" t="s">
        <v>18</v>
      </c>
      <c r="D13" s="4" t="s">
        <v>4</v>
      </c>
      <c r="E13" s="7">
        <f>E11*E8*E3 + E12*E4</f>
        <v>135.34799999999998</v>
      </c>
    </row>
  </sheetData>
  <phoneticPr fontId="2"/>
  <dataValidations count="2">
    <dataValidation type="list" allowBlank="1" showInputMessage="1" showErrorMessage="1" sqref="E5:E6" xr:uid="{D90A847F-C7E0-425B-AF32-E5C61BC2C999}">
      <formula1>"内輪,外輪"</formula1>
    </dataValidation>
    <dataValidation type="list" allowBlank="1" showInputMessage="1" showErrorMessage="1" sqref="E6" xr:uid="{CF5CDBD9-7CA7-4619-A0E3-A8BF6A32B679}">
      <formula1>"単列,複列"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等価荷重計算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阿部 伸行</dc:creator>
  <cp:lastModifiedBy>阿部 伸行</cp:lastModifiedBy>
  <dcterms:created xsi:type="dcterms:W3CDTF">2015-06-05T18:19:34Z</dcterms:created>
  <dcterms:modified xsi:type="dcterms:W3CDTF">2020-12-23T04:49:15Z</dcterms:modified>
</cp:coreProperties>
</file>